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e dhe Buxhete te KB 2025\"/>
    </mc:Choice>
  </mc:AlternateContent>
  <xr:revisionPtr revIDLastSave="0" documentId="13_ncr:1_{B697FCB0-F73C-4E7E-8E4F-07CE773482E5}" xr6:coauthVersionLast="47" xr6:coauthVersionMax="47" xr10:uidLastSave="{00000000-0000-0000-0000-000000000000}"/>
  <bookViews>
    <workbookView xWindow="-120" yWindow="-120" windowWidth="29040" windowHeight="15720" tabRatio="599" activeTab="3" xr2:uid="{00000000-000D-0000-FFFF-FFFF00000000}"/>
  </bookViews>
  <sheets>
    <sheet name="Plani i punes" sheetId="1" r:id="rId1"/>
    <sheet name="Buxheti i konsultimeve " sheetId="2" r:id="rId2"/>
    <sheet name="Buxheti vjetor" sheetId="3" r:id="rId3"/>
    <sheet name="Plani punes i detaj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F56" i="2"/>
  <c r="H56" i="2"/>
  <c r="I56" i="2"/>
  <c r="J56" i="2"/>
  <c r="K56" i="2"/>
  <c r="L56" i="2"/>
  <c r="M56" i="2"/>
  <c r="N56" i="2"/>
  <c r="O56" i="2"/>
  <c r="P56" i="2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P78" i="4"/>
  <c r="AG53" i="4"/>
  <c r="AG54" i="4"/>
  <c r="AG56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52" i="4"/>
  <c r="AG16" i="4"/>
  <c r="AG28" i="4"/>
  <c r="AG40" i="4"/>
  <c r="AG4" i="4"/>
  <c r="AG78" i="4" l="1"/>
  <c r="I11" i="3"/>
  <c r="E56" i="2"/>
  <c r="C58" i="3" l="1"/>
  <c r="O16" i="4" l="1"/>
  <c r="E44" i="3"/>
  <c r="E43" i="3"/>
  <c r="E42" i="3"/>
  <c r="E41" i="3"/>
  <c r="E13" i="3"/>
  <c r="E5" i="3"/>
  <c r="E4" i="3"/>
  <c r="I4" i="3" l="1"/>
  <c r="E34" i="3"/>
  <c r="E3" i="3"/>
  <c r="Q4" i="2" l="1"/>
  <c r="E45" i="3"/>
  <c r="F37" i="3" s="1"/>
  <c r="F39" i="3" l="1"/>
  <c r="F41" i="3"/>
  <c r="F40" i="3"/>
  <c r="F42" i="3"/>
  <c r="F43" i="3"/>
  <c r="F44" i="3"/>
  <c r="F38" i="3"/>
</calcChain>
</file>

<file path=xl/sharedStrings.xml><?xml version="1.0" encoding="utf-8"?>
<sst xmlns="http://schemas.openxmlformats.org/spreadsheetml/2006/main" count="385" uniqueCount="257">
  <si>
    <t>PLANI I PUNES -draft</t>
  </si>
  <si>
    <t>PLANI I VENDIM-MARRJES (shqyrtim+miratim)</t>
  </si>
  <si>
    <t>V</t>
  </si>
  <si>
    <t>Vendim-marres</t>
  </si>
  <si>
    <t>Nr</t>
  </si>
  <si>
    <t>Muaji</t>
  </si>
  <si>
    <t>Pershkrimi i Aktivitetit</t>
  </si>
  <si>
    <t>Roli</t>
  </si>
  <si>
    <t xml:space="preserve">Pershkrimi i aktiviteteve </t>
  </si>
  <si>
    <t>ROLI</t>
  </si>
  <si>
    <t>P</t>
  </si>
  <si>
    <t>Perfaqesues</t>
  </si>
  <si>
    <t>Permbledhese</t>
  </si>
  <si>
    <t>Miratim i normave, standarteve dhe rregullores se sherbimeve publike</t>
  </si>
  <si>
    <t>M</t>
  </si>
  <si>
    <t>Mbikqyres</t>
  </si>
  <si>
    <t>Miratim i normave, standarteve dhe rregullores se sherbimeve administrative (taksave, ankesave etj)</t>
  </si>
  <si>
    <t>Miratim i Planit te sherbimit publik  (mbetjeve, ujit, rrugeve, ndricimit, pyjeve, kanaleve kulluese, tj)</t>
  </si>
  <si>
    <t>Miratim i Planit zhvillimor (ekonomik, social, kultures, zhvillimit te strukturave komunitare etj)</t>
  </si>
  <si>
    <t>Miratim i Strategjise se zhvillimit te bashkise</t>
  </si>
  <si>
    <t>Miratim i Planit te sherbimit te qeverise (buxhet, fiskal, asete, BNj, huamarrje, qeverise elektronike, etj)</t>
  </si>
  <si>
    <t>Raport per zbatim te strategjise, planit sektorial apo horizontal (buxhetit, fiskal, PPV, mbetjeve, ujit, etj)</t>
  </si>
  <si>
    <t>Raport per performancen e sherbimit, ndermarrjes, institucionit, qendres, agjencise</t>
  </si>
  <si>
    <t>Raport per performancen e qeverisjes bashkiake, ankesa e kerkesa, konsultime, transparenca etj</t>
  </si>
  <si>
    <r>
      <t>Perfaqesim institucional i Keshillit ne ngjarje,</t>
    </r>
    <r>
      <rPr>
        <sz val="12"/>
        <rFont val="Times New Roman"/>
        <family val="1"/>
      </rPr>
      <t xml:space="preserve"> psh festa vendore, ngjarje ku ftohet Keshilli</t>
    </r>
  </si>
  <si>
    <t xml:space="preserve">Shqyrtim i projekt buxhetit (sipas etapave te miratimit te buxhetit), Shqyrtim i planit fiskal dhe zbatimit </t>
  </si>
  <si>
    <r>
      <t xml:space="preserve">Pjesemarrje ne organet drejtuese </t>
    </r>
    <r>
      <rPr>
        <sz val="12"/>
        <rFont val="Times New Roman"/>
        <family val="1"/>
      </rPr>
      <t>te agjencive ku Keshilli eshte anetar apo perfaqesohet</t>
    </r>
  </si>
  <si>
    <t>Degjese publike ne mbledhjen e keshillit apo komisionit te KB</t>
  </si>
  <si>
    <r>
      <t>Monitorim, hetim, auditim</t>
    </r>
    <r>
      <rPr>
        <sz val="12"/>
        <rFont val="Times New Roman"/>
        <family val="1"/>
      </rPr>
      <t xml:space="preserve"> i njesive shpenzuese te varesise se Bashkise, strukturave komunitare (vizita ne terren)</t>
    </r>
  </si>
  <si>
    <t>Akte individuale (ndihma ekonomike, bursa etj)</t>
  </si>
  <si>
    <r>
      <rPr>
        <b/>
        <sz val="12"/>
        <rFont val="Times New Roman"/>
        <family val="1"/>
      </rPr>
      <t xml:space="preserve">Hartim i dokumenteve planifikues e rregullator te KB: </t>
    </r>
    <r>
      <rPr>
        <sz val="12"/>
        <rFont val="Times New Roman"/>
        <family val="1"/>
      </rPr>
      <t>buxheti vjetori, plani vjetori i vendim-marrjes, plani i komunikimit me publikun, rregulla te funksionimit te KB</t>
    </r>
  </si>
  <si>
    <t>Emertesa (psh, rrugesh), Tituj nderi (psh, qyetar nderi etj), Ceremoni</t>
  </si>
  <si>
    <r>
      <t>Nxitje e mbeshtetje e iniciativave te komunitetit</t>
    </r>
    <r>
      <rPr>
        <sz val="12"/>
        <rFont val="Times New Roman"/>
        <family val="1"/>
      </rPr>
      <t>: iniciativa qytetare legjislative</t>
    </r>
  </si>
  <si>
    <t>Janar</t>
  </si>
  <si>
    <t>Mbledhje e Keshillt</t>
  </si>
  <si>
    <t>Hartimi i dokumentit te politikave per shpenzimet e Keshillit dhe perdorimin e mjediseve dhe sherbimeve publike nga Keshilltaret</t>
  </si>
  <si>
    <t>Miratimi i ndihmave ekonomike</t>
  </si>
  <si>
    <t xml:space="preserve">Pjesëmarrje ne konferenca e aktivitete të ngjashme </t>
  </si>
  <si>
    <t>Shkurt</t>
  </si>
  <si>
    <t>Mars</t>
  </si>
  <si>
    <t xml:space="preserve">Hartimi i raporit vjetor për transparencën në procesin e vendimmarrjes së Këshillit (ligji 146/2014, neni 20) </t>
  </si>
  <si>
    <t>Takimi vjetor i Këshillit me qytetaret per prezantimin e raportit te veprimtarise vjetore (llogaridhenja)</t>
  </si>
  <si>
    <t>Prill</t>
  </si>
  <si>
    <t>Maj</t>
  </si>
  <si>
    <t>Ceremoni dhenje titull nderi</t>
  </si>
  <si>
    <t>Ndertimi i rregjistrit te kërkesave për informim per dokumentacionin e keshillit (ligji nr. 119/2014)</t>
  </si>
  <si>
    <t>Perfaqesim institucional i Keshillit</t>
  </si>
  <si>
    <t>Qershor</t>
  </si>
  <si>
    <t>Pjesëmarrje ne konferenca e aktivitete të ngjashme</t>
  </si>
  <si>
    <t>Korrik</t>
  </si>
  <si>
    <t>Gusht</t>
  </si>
  <si>
    <t>Shtator</t>
  </si>
  <si>
    <t>Hartimi i planit te trajnimit per keshilltare</t>
  </si>
  <si>
    <t>Tetor</t>
  </si>
  <si>
    <t>Pjesëmarrje ne konferenca e aktivitete të ngjashme (12 ne vit)</t>
  </si>
  <si>
    <t>Nentor</t>
  </si>
  <si>
    <t>Dorezimi i dokumentit dhe njohja e Keshillit me projektin e PBA dhe buxhetin vjetor</t>
  </si>
  <si>
    <t>Dhjetor</t>
  </si>
  <si>
    <t xml:space="preserve">Plani vjetor i konsultimeve </t>
  </si>
  <si>
    <t>Tema</t>
  </si>
  <si>
    <t>Lloji i konsultimit</t>
  </si>
  <si>
    <t xml:space="preserve">Numri I konsultimeve </t>
  </si>
  <si>
    <t xml:space="preserve">Shpenzimet </t>
  </si>
  <si>
    <t>Shenime</t>
  </si>
  <si>
    <t>Kancelari</t>
  </si>
  <si>
    <t>Leter</t>
  </si>
  <si>
    <t>Shtypshkrime</t>
  </si>
  <si>
    <t>Karburant</t>
  </si>
  <si>
    <t>Qera salle</t>
  </si>
  <si>
    <t>Shpenzime per foni</t>
  </si>
  <si>
    <t>Shpenzime media</t>
  </si>
  <si>
    <t>Njoftime ne media</t>
  </si>
  <si>
    <t>Dieta</t>
  </si>
  <si>
    <t>Akomodim</t>
  </si>
  <si>
    <t>Boje printer/ fotokopje</t>
  </si>
  <si>
    <t>Sherbime nga te trete per IT</t>
  </si>
  <si>
    <t>Totali i shpenzimeve</t>
  </si>
  <si>
    <t>Buxheti vjetor dhe PBA</t>
  </si>
  <si>
    <t>Flete palosje</t>
  </si>
  <si>
    <t>Degjese publike Bashkia qender</t>
  </si>
  <si>
    <t>Degjese publike NjA</t>
  </si>
  <si>
    <t>Degjese publike me OJF/etj</t>
  </si>
  <si>
    <t>Emision televiziv</t>
  </si>
  <si>
    <t>etj</t>
  </si>
  <si>
    <t>Takse e perkohshme</t>
  </si>
  <si>
    <t xml:space="preserve">Miratimi i normave e standarteve te secilit prej  sherbimeve publike bashkiake. 
</t>
  </si>
  <si>
    <t>Konsultim per blerje/ qera/ tjetersim prone (shpronesim)</t>
  </si>
  <si>
    <t>Konsultim per iniciativa qytetare</t>
  </si>
  <si>
    <t>Miratimi i planit te sherbimit publik per secilin prej  sherbimeve publike bashkiake</t>
  </si>
  <si>
    <t>Konsultim per planin strategjik te bashkise (miratim apo rishikim)</t>
  </si>
  <si>
    <t>Konsultim per planin e pergjithshem vendor apo ndryshimet e tij (ligji nr. 107/2014)</t>
  </si>
  <si>
    <t>Degjese publike me OJF/ndertues etj</t>
  </si>
  <si>
    <t xml:space="preserve">TOTALI I SHPENZIMEVE </t>
  </si>
  <si>
    <t xml:space="preserve">Emertimi i shpenzimeve </t>
  </si>
  <si>
    <t>Numri</t>
  </si>
  <si>
    <t xml:space="preserve">Paga dhe sigurime mujore </t>
  </si>
  <si>
    <t>Vlefta vjetore</t>
  </si>
  <si>
    <t>Honorare per Keshillin (1/10 e pages se kryetarit)</t>
  </si>
  <si>
    <t>Sekretari i Keshillit, page, sigurime shoqerore</t>
  </si>
  <si>
    <t>Shpenzimet sipas Plani I punes I detajuar ne shpenzime ( detajuar ne sheet tjeter )</t>
  </si>
  <si>
    <t>Vlera vjen nga sheet Plani I punes det. Shpenz</t>
  </si>
  <si>
    <t>Shpenzime per konsultime (detajuar te plani vjetor i konsultimeve)</t>
  </si>
  <si>
    <t xml:space="preserve">buxheti, paketa fiskale, shitja dhenje me qera e pronave, miratimi I komisioneve te keshillit, rregullores se keshillit, plani strategjik I zhvillimit te bashkise, </t>
  </si>
  <si>
    <t>Vlera vjen nga sheet Plani I konsult me shpenz</t>
  </si>
  <si>
    <t>Shpenzime per dhurata ceremoniale</t>
  </si>
  <si>
    <t>Komunikimi dhe mjetet e telefonise levizese</t>
  </si>
  <si>
    <t>Anëtarësim në organizata profesionale (tarifa)</t>
  </si>
  <si>
    <t>Botime periodike (raporti vjetor i veprimtarise se keshillit, gazeta juridike e keshillit, fletepalosje)</t>
  </si>
  <si>
    <t>Botime te tjera: permbledhje 4 vjecare e vendimeve te Keshillit</t>
  </si>
  <si>
    <t>Blerje librash, botimesh te interesit te Keshillit</t>
  </si>
  <si>
    <t>Blerje karta urimi per festat zyrtare</t>
  </si>
  <si>
    <t>Dergim me poste i dokumeneteve, shkresave te keshillit dhe keshilltareve</t>
  </si>
  <si>
    <t>Abonim ne revista e gazeta</t>
  </si>
  <si>
    <t>Abonim ne fletore zyrtare</t>
  </si>
  <si>
    <t>Shpenzime te paparashikuara (kontigjence)</t>
  </si>
  <si>
    <t>Kancelari per zyre</t>
  </si>
  <si>
    <t>Nr.</t>
  </si>
  <si>
    <t>Investime</t>
  </si>
  <si>
    <r>
      <t xml:space="preserve">Zyre </t>
    </r>
    <r>
      <rPr>
        <sz val="10"/>
        <color rgb="FF0000FF"/>
        <rFont val="Times New Roman"/>
        <family val="1"/>
      </rPr>
      <t xml:space="preserve">per kryetaret e komisioneve te keshillit </t>
    </r>
  </si>
  <si>
    <t>Zyre per punonjesit e sekretariatit</t>
  </si>
  <si>
    <t xml:space="preserve">Muzeumi i keshillit </t>
  </si>
  <si>
    <t>TOTALI I SHPENZIMEVE</t>
  </si>
  <si>
    <t>Emertimi i kategorive te shpenzimeve</t>
  </si>
  <si>
    <t>%</t>
  </si>
  <si>
    <t>Paga, shperblime, sigurime, Kompensimet e shpenzimeve</t>
  </si>
  <si>
    <t>Infrastrukturë, Logjistikë, Materiale, ITC</t>
  </si>
  <si>
    <t>Ngritje kapacitetesh (Trajnime e seminare, workshope, shkëmbimet e eksperiencave, pjesemarrje ne konferenca, abonime)</t>
  </si>
  <si>
    <t xml:space="preserve">Pjesemarrja, Komunikimin, Informimi i publikut (Seancat e konsultimit me bashkësinë, Aktivitete në komunitet, transparenca e informimi, botimet) </t>
  </si>
  <si>
    <t>Aktivitete te përfaqësimit institucional të Këshillit, Dhuratat</t>
  </si>
  <si>
    <t>Shpenzime per ekspertize me kohe te pjesshme</t>
  </si>
  <si>
    <t xml:space="preserve">ne leke </t>
  </si>
  <si>
    <t xml:space="preserve">Zerat e shpenzimeve </t>
  </si>
  <si>
    <t xml:space="preserve">Shuma </t>
  </si>
  <si>
    <t xml:space="preserve">Paga </t>
  </si>
  <si>
    <t>Sigurime shoqerore</t>
  </si>
  <si>
    <t>Shpenzime operative</t>
  </si>
  <si>
    <t xml:space="preserve">            Honorare  Keshilli Bashkiak</t>
  </si>
  <si>
    <t xml:space="preserve">           Shpenzime te tjera </t>
  </si>
  <si>
    <t>Fond kontigjence</t>
  </si>
  <si>
    <t>Plani i punes</t>
  </si>
  <si>
    <t>Pershkrimi I aktivitetit</t>
  </si>
  <si>
    <t>Periudha</t>
  </si>
  <si>
    <t>Shpenzime</t>
  </si>
  <si>
    <t>Konsulence nga eksperte</t>
  </si>
  <si>
    <t>Boje printer/fotokopje</t>
  </si>
  <si>
    <t>Shpenzime pritje percjellje</t>
  </si>
  <si>
    <t>Uje, Pije joalkolike</t>
  </si>
  <si>
    <r>
      <rPr>
        <b/>
        <sz val="10"/>
        <rFont val="Times New Roman"/>
        <family val="1"/>
      </rPr>
      <t>Takime me komunitetin, konsultimet kerkuar nga ligji:</t>
    </r>
    <r>
      <rPr>
        <sz val="10"/>
        <rFont val="Times New Roman"/>
        <family val="1"/>
      </rPr>
      <t xml:space="preserve">
buxhet, 
ndryshim buxheti,  
pakete fiskale- per cdo NjA dhe me biznesin, 
shitje, blerje e dhenje me qera, 
norma e standarte te sherbimeve pubike dhe fuksioneve te tjera ligjore.
(Buxheti- cdo NjA+ komuniteti biznesit+OJF;
P fiskale- cdo NjA+ komuniteti biznesit+OJF;
ndryshim buxheti - 1 konsultim ne qytet dhe 1 konsultim ne zonen gjeografike qe efektohet nga ndryshimi;</t>
    </r>
    <r>
      <rPr>
        <sz val="10"/>
        <color rgb="FF0000FF"/>
        <rFont val="Times New Roman"/>
        <family val="1"/>
      </rPr>
      <t xml:space="preserve">
</t>
    </r>
    <r>
      <rPr>
        <i/>
        <sz val="10"/>
        <color rgb="FFFF0000"/>
        <rFont val="Times New Roman"/>
        <family val="1"/>
      </rPr>
      <t xml:space="preserve">Ne varesi te rregulloret dhe standartet e sherbimeve publike ne proces hartimi dhe qe planifikohen te miratohen ne 2020
</t>
    </r>
    <r>
      <rPr>
        <sz val="10"/>
        <color rgb="FF0000FF"/>
        <rFont val="Times New Roman"/>
        <family val="1"/>
      </rPr>
      <t xml:space="preserve">
</t>
    </r>
    <r>
      <rPr>
        <i/>
        <sz val="10"/>
        <color rgb="FFFF0000"/>
        <rFont val="Times New Roman"/>
        <family val="1"/>
      </rPr>
      <t xml:space="preserve">Ne varesi te projekte e planifikuar ne 2020 dhe qe kerkojne shpronesim </t>
    </r>
  </si>
  <si>
    <t>Takimi vjetor i keshillit me qytetaret per prezantimin e raportit te veprimtarise vjetore (llogaridhenja)</t>
  </si>
  <si>
    <t>Ndjekja e  mbledhjeve konstituse te Kryesive te Fshatrave dhe Keshillave Komunitare ne Lagje ( ne te gjitha gjitha NjA-te, transporti ne varesi te km per cdo   NjA)</t>
  </si>
  <si>
    <t xml:space="preserve">Pritje e delegacionit nga keshilla homologe </t>
  </si>
  <si>
    <t>Hartimi i buxheti vjetori te KB</t>
  </si>
  <si>
    <t>Hartim i Planit vjetor te vendimarrjes së Këshillit (ligji 146/2014, neni 16/b)</t>
  </si>
  <si>
    <r>
      <t>Hartim i  Planit vjetor te komunikimit dhe konsultimit me publikun</t>
    </r>
    <r>
      <rPr>
        <sz val="10"/>
        <color rgb="FF3366FF"/>
        <rFont val="Times New Roman"/>
        <family val="1"/>
      </rPr>
      <t xml:space="preserve"> </t>
    </r>
  </si>
  <si>
    <t xml:space="preserve"> </t>
  </si>
  <si>
    <t>Hartim i Planin dy vjecar per trajnimin e Këshilltarët</t>
  </si>
  <si>
    <t xml:space="preserve">Hartim i Dokumentit te politikes per shpenzimet e Keshillit dhe perdorimin e mjediseve dhe sherbimeve publike nga Keshilltaret </t>
  </si>
  <si>
    <t>Ndertimi i rregjistrit te Ankesave, kërkesave dhe vërejtjeve (ligji nr. 139/2015, neni 19, ligji nr. 146/2014, neni 21)</t>
  </si>
  <si>
    <t>Ndertimi i rregjistrit te kërkesave për informim per dokumentacionin e keshillit (ligji 119/2014)</t>
  </si>
  <si>
    <t>Ndertimi i rregjistrit elektronik të p/akteve (ligji 146/2014, neni 16/a)</t>
  </si>
  <si>
    <t>Anketimi vjetor per vleresimin nga komuniteti te punes dhe rezultateve te Keshillit</t>
  </si>
  <si>
    <r>
      <t>Fond të barabartë për aktivitetin perfaqesues të secilit Këshilltar (fond perfaqesimi)</t>
    </r>
    <r>
      <rPr>
        <sz val="10"/>
        <color rgb="FFFF0000"/>
        <rFont val="Times New Roman"/>
        <family val="1"/>
      </rPr>
      <t xml:space="preserve"> keshilli I qarkut</t>
    </r>
  </si>
  <si>
    <t>teperica</t>
  </si>
  <si>
    <r>
      <t>Ekspertize</t>
    </r>
    <r>
      <rPr>
        <sz val="10"/>
        <color rgb="FF3366FF"/>
        <rFont val="Times New Roman"/>
        <family val="1"/>
      </rPr>
      <t xml:space="preserve"> </t>
    </r>
  </si>
  <si>
    <t>Paraqitja e raportit per akivitetin financiar dhe zbatimin e buxhetit vjetor te vitit 2020</t>
  </si>
  <si>
    <t>Shqyrtim dhe miratim i raportit për vlerësimet dhe parashikimet afatmesme të të ardhurave 2022-2024</t>
  </si>
  <si>
    <t xml:space="preserve">Shqyrtim i raportit te Kryetarit të Bashkisë për zbatimin e buxhetit  </t>
  </si>
  <si>
    <t>Shqyrtimi dhe miratimi i tavaneve përgatitore të shpenzimeve të programit buxhetor afatmesëm në nivel programi</t>
  </si>
  <si>
    <t>Shqyrtimi dhe Miratimi i bursave dhe pagesave per nxenesit e studentet per vitin shkollor 2020-2021 .</t>
  </si>
  <si>
    <r>
      <rPr>
        <b/>
        <sz val="12"/>
        <rFont val="Times New Roman"/>
        <family val="1"/>
      </rPr>
      <t>Pritje e delegacionit</t>
    </r>
    <r>
      <rPr>
        <sz val="12"/>
        <rFont val="Times New Roman"/>
        <family val="1"/>
      </rPr>
      <t xml:space="preserve"> nga keshilla homologe (1)</t>
    </r>
  </si>
  <si>
    <r>
      <rPr>
        <b/>
        <sz val="12"/>
        <rFont val="Times New Roman"/>
        <family val="1"/>
      </rPr>
      <t xml:space="preserve">Emision ne median vendore </t>
    </r>
    <r>
      <rPr>
        <sz val="12"/>
        <rFont val="Times New Roman"/>
        <family val="1"/>
      </rPr>
      <t>(0) dhe median online (0)</t>
    </r>
  </si>
  <si>
    <t xml:space="preserve">Perfaqesim institucional i Keshillit:, </t>
  </si>
  <si>
    <t>Raportim nga Zyra e turizmit dhe zyra e sherbimeve per masat e marra per fillimin e sezonit turistik</t>
  </si>
  <si>
    <t>Zyra e sherbimit pyjor raportim per ecurine e zbatimit te kontratave per dhenien e hapesirave per kullotje.</t>
  </si>
  <si>
    <r>
      <rPr>
        <b/>
        <sz val="12"/>
        <rFont val="Times New Roman"/>
        <family val="1"/>
      </rPr>
      <t>Vizite studimore</t>
    </r>
    <r>
      <rPr>
        <sz val="12"/>
        <rFont val="Times New Roman"/>
        <family val="1"/>
      </rPr>
      <t xml:space="preserve"> (ne Shqiperi - 1, jashte Shqiperie-0)</t>
    </r>
  </si>
  <si>
    <r>
      <rPr>
        <b/>
        <sz val="12"/>
        <rFont val="Times New Roman"/>
        <family val="1"/>
      </rPr>
      <t>Ceremoni</t>
    </r>
    <r>
      <rPr>
        <sz val="12"/>
        <rFont val="Times New Roman"/>
        <family val="1"/>
      </rPr>
      <t xml:space="preserve"> dhenje titull nderi (6, kryesisht ne maj, nentor)</t>
    </r>
  </si>
  <si>
    <t>Raportim nga Zyra e Projekteve dhe Zyra e Finances per ecurine e zbatimit te projektit "Programi Rajonal per Demokraci Lokale ne Ballkanin Perendimor"</t>
  </si>
  <si>
    <r>
      <t>Mbledhje Keshilli</t>
    </r>
    <r>
      <rPr>
        <sz val="10"/>
        <color rgb="FF0000FF"/>
        <rFont val="Times New Roman"/>
        <family val="1"/>
      </rPr>
      <t xml:space="preserve"> -13
(12, cdo muaj+ 2 mbledhje ne muaj kryeisht ne dhjetor)</t>
    </r>
  </si>
  <si>
    <r>
      <t xml:space="preserve">Mbledhje Komisionit te Perhershem </t>
    </r>
    <r>
      <rPr>
        <sz val="10"/>
        <color rgb="FF0000FF"/>
        <rFont val="Times New Roman"/>
        <family val="1"/>
      </rPr>
      <t>(mesatarisht 2-3 mbledhje komisionesh ne muaj)</t>
    </r>
  </si>
  <si>
    <r>
      <rPr>
        <b/>
        <sz val="12"/>
        <rFont val="Times New Roman"/>
        <family val="1"/>
      </rPr>
      <t>Mbledhje Komisionit te Perhershem e Mikse</t>
    </r>
    <r>
      <rPr>
        <sz val="12"/>
        <rFont val="Times New Roman"/>
        <family val="1"/>
      </rPr>
      <t xml:space="preserve"> (mesatarish 2-3  mbledhje komisionesh ne muaj, perjashtimisht per muajin dhjetor ku mblidhen 6 komisionet)</t>
    </r>
  </si>
  <si>
    <r>
      <rPr>
        <b/>
        <sz val="10"/>
        <rFont val="Times New Roman"/>
        <family val="1"/>
      </rPr>
      <t xml:space="preserve">Takime me komunitetin, konsultimet jo te kerkuar nga ligji: </t>
    </r>
    <r>
      <rPr>
        <sz val="10"/>
        <rFont val="Times New Roman"/>
        <family val="1"/>
      </rPr>
      <t xml:space="preserve">
plani strategjik, 
plane sektorial (plani i mbetjeve 2 konsultime general+ nga 1 per NjA ku zgjerohet sherbimi_
Plani social 
Plani urban
Plani per rruget, etj (sipas parashikimeve per vitin)</t>
    </r>
    <r>
      <rPr>
        <sz val="10"/>
        <color rgb="FF0000FF"/>
        <rFont val="Times New Roman"/>
        <family val="1"/>
      </rPr>
      <t xml:space="preserve">
</t>
    </r>
    <r>
      <rPr>
        <i/>
        <sz val="10"/>
        <color rgb="FFFF0000"/>
        <rFont val="Times New Roman"/>
        <family val="1"/>
      </rPr>
      <t xml:space="preserve">Ne varesi te  planet ne proces hartimi dhe qe planifikohen te miratohen ne 2021
</t>
    </r>
    <r>
      <rPr>
        <sz val="10"/>
        <color rgb="FF0000FF"/>
        <rFont val="Times New Roman"/>
        <family val="1"/>
      </rPr>
      <t>Iniciativa qytetare (ligji 139/2015, neni 20)</t>
    </r>
  </si>
  <si>
    <t xml:space="preserve">Emision ne median vendore </t>
  </si>
  <si>
    <t>Pjesëmarrje ne konferenca e aktivitete të ngjashme (nje ne vit)</t>
  </si>
  <si>
    <t>Degjese publike me OJF/biznese</t>
  </si>
  <si>
    <t>Keshilli Bashkiak Permet
BUXHETI VJETOR -draft</t>
  </si>
  <si>
    <t>Sherbime transporti</t>
  </si>
  <si>
    <t>Dekorata, çertifikata</t>
  </si>
  <si>
    <t>Pjesemarrje ne festa e ngjarje vendore</t>
  </si>
  <si>
    <t>Ceremoni dhenje titull nderi 3</t>
  </si>
  <si>
    <t>Ceremoni dhenje titull nderi (3)</t>
  </si>
  <si>
    <r>
      <rPr>
        <b/>
        <sz val="12"/>
        <rFont val="Times New Roman"/>
        <family val="1"/>
      </rPr>
      <t>Pjesëmarrje ne konferenca</t>
    </r>
    <r>
      <rPr>
        <sz val="12"/>
        <rFont val="Times New Roman"/>
        <family val="1"/>
      </rPr>
      <t xml:space="preserve"> e aktivitete të ngjashme (1-2 ne vit)</t>
    </r>
  </si>
  <si>
    <t>Miratimi I raportit te monitorimit te zbatimit te buxhetit te vitit 2020</t>
  </si>
  <si>
    <t>Miratimi i familjeve te pastreha qe perfitojne nga programet sociale te strehimit</t>
  </si>
  <si>
    <t>Shqyrtimi dhe miratimi i listes se familjeve te pastreha qe perfitojne nga programet sociale te strehimit.</t>
  </si>
  <si>
    <t>Shyrtim i Raportit per ecurine e zbatimit te projektit "Programi Rajonal per Demokraci Lokale ne Ballkanin Perendimor"</t>
  </si>
  <si>
    <t xml:space="preserve">Pjesëmarrje ne ngjarje e aktivitete vendore. </t>
  </si>
  <si>
    <t>Raportim nga Zyra e Aseteve per gjendjen e pasurive te paluajtshme te bashkise, inventarizimi i tyre, hapat e ndermarra per identifikimin dhe rregjistrimin e pronave.</t>
  </si>
  <si>
    <t>Shqyrtimi i Raportit  per gjendjen e pasurive te paluajtshme te bashkise, inventarizimi i tyre, hapat e ndermarra per identifikimin dhe rregjistrimin e pronave.</t>
  </si>
  <si>
    <t>Shqyrtim I Raportit per masat e marra per fillimin e sezonit te ri turistik.</t>
  </si>
  <si>
    <t xml:space="preserve">Pjesëmarrje ne ngjarje e aktivitete vendore </t>
  </si>
  <si>
    <t>Trajnime te Sekretarit me fond jo te keshillit</t>
  </si>
  <si>
    <t>Trajnime te Sekretarit me fond te keshillit</t>
  </si>
  <si>
    <t>Raportim mbi situaten e Ujitjes dhe kullimit, masat e marra per perballimin e stines se veres, investimet e ndermarra.</t>
  </si>
  <si>
    <r>
      <rPr>
        <b/>
        <sz val="12"/>
        <rFont val="Times New Roman"/>
        <family val="1"/>
      </rPr>
      <t>Takime me komunitetin, konsultim</t>
    </r>
    <r>
      <rPr>
        <sz val="12"/>
        <rFont val="Times New Roman"/>
        <family val="1"/>
      </rPr>
      <t>e (5 NjA perfshire bashkine qender): buxhet (çdo NjA+ komuniteti biznesit+OJF), ndryshim buxheti (1 konsultim ne qytet dhe 1 konsultim ne zonen gjeografike qe efektohet nga ndryshimi); pakete fiskale (çdo NjA+ komuniteti biznesit); Plani i takses se perkohshme (se paku tre konsultime të kryera në një periudhë jo më pak se pesë muaj- ligji 68/2017, neni 13); shitje, blerje e dhenje me qera pronash (1 ne qytet dhe ne çdo NjA ku ndodhet prona); norma e standarte e rregullore te sherbimeve dhe fuksioneve te tjera ligjore (sipas grupit te interesit dhe shtrirjes se sherbimit); strategjite (strategjia e zhvillimit  1 në çdo NjA); planet  e sherbimeve 1 konsultim ne secilen NjA + 3 me grupe interesi)</t>
    </r>
  </si>
  <si>
    <r>
      <rPr>
        <b/>
        <sz val="12"/>
        <rFont val="Times New Roman"/>
        <family val="1"/>
      </rPr>
      <t>Trajnime:</t>
    </r>
    <r>
      <rPr>
        <sz val="12"/>
        <rFont val="Times New Roman"/>
        <family val="1"/>
      </rPr>
      <t xml:space="preserve"> te Këshilltarëve (2 gjithesej ne vit, 2 me fond jo te Keshillit); Trajnime te Sekretarit (4 gjithesej ne vit, 2 me fond jo te keshillit dhe 2 me fond te Keshillit)</t>
    </r>
  </si>
  <si>
    <t>Hartimi i planin dy vjecar te trajnimit për Këshilltarët dhe Sekretarin</t>
  </si>
  <si>
    <t>Trajnime te Këshilltarëve dhe sekretarit me fond jo te keshillit</t>
  </si>
  <si>
    <t>Trajnime te Këshilltarëve dhe sekretarit me fond jo nga buxheti i keshillit</t>
  </si>
  <si>
    <t>Vendim per miratimin e propozimeve te Komisionit te Titujve Vendore per "Dhenje Tituj Nderi"</t>
  </si>
  <si>
    <t>Raportim nga Sektori I Rugeve Rurale per gjendjen e rugeve te fshatrave dhe masat e marra per sezonin e dimrit ne rruget problematike.</t>
  </si>
  <si>
    <t>Perfaqesim institucional i Keshillit,</t>
  </si>
  <si>
    <t>Pjesëmarrje ne konferenca e aktivitete vendore</t>
  </si>
  <si>
    <t>Raportim per ecurine e zbatimit te Planit te Pergjithshem Vendor, investimet e parashikuara dhe problemet e hasura</t>
  </si>
  <si>
    <t>Pjesëmarrje ne ngjarje e aktivitete vendore</t>
  </si>
  <si>
    <t xml:space="preserve">Pjesëmarrje ne festa e aktivitete të ndryshme vendore  </t>
  </si>
  <si>
    <t>Trajnime te Sekretarit (4  ne vit, 2 me fond te Keshillit)</t>
  </si>
  <si>
    <t>Trajnime te Këshilltarëve (dy ne vit jo me fond te keshillit)</t>
  </si>
  <si>
    <t>Printer, fotokopjues, skaner</t>
  </si>
  <si>
    <t>Buxheti i Keshillit Bashkiak Pwrmet tw detajuar sipas zerave te shpenzimeve sipas natyres</t>
  </si>
  <si>
    <r>
      <rPr>
        <b/>
        <sz val="12"/>
        <rFont val="Times New Roman"/>
        <family val="1"/>
      </rPr>
      <t>Mbledhje Keshilli</t>
    </r>
    <r>
      <rPr>
        <sz val="12"/>
        <rFont val="Times New Roman"/>
        <family val="1"/>
      </rPr>
      <t xml:space="preserve"> (gjithesj 15 mbledhje, 1 per çdo muaj +3 mledhje kryesisht ne (Nëntor - Dhjetor)</t>
    </r>
  </si>
  <si>
    <r>
      <t xml:space="preserve">Ndertimi i rregjistrit te Ankesave, kërkesave dhe vërejtjeve </t>
    </r>
    <r>
      <rPr>
        <b/>
        <sz val="11"/>
        <color rgb="FF0000FF"/>
        <rFont val="Times New Roman"/>
        <family val="1"/>
      </rPr>
      <t>(ligji nr. 139/2015, neni 19, ligji nr. 146/2014, neni 21)</t>
    </r>
  </si>
  <si>
    <t>Paraqitja dhe miratimi i kalendarit te programit te PBA 2024-2026</t>
  </si>
  <si>
    <t>Miratimi i dokumentit të PBA-së përfundimtare dhe buxhetit vjetor 2023</t>
  </si>
  <si>
    <t>Shqyrtimi dhe miratimi i taksave dhe tarifave vendore per vitin 2023</t>
  </si>
  <si>
    <t>Zyra e aseteve, raport mbi llojin e kulturave qe kultivohen ne bashkine e Permetit dhe sasite e tyre per vitin 2022</t>
  </si>
  <si>
    <t>Hartimi i planit vjetor i vendimarrjes së Këshillit per vitin 2024 (ligji 146/2014, neni 16/b)</t>
  </si>
  <si>
    <t>Raportim nga policia bashkiake mbi zbatimin e ligjshmerise ne funksion te veprimtarise se saj ete percaktuar nga ligji</t>
  </si>
  <si>
    <t>Paketa fiskale / Ndryshim buxheti</t>
  </si>
  <si>
    <r>
      <t xml:space="preserve">Pajisje zyre </t>
    </r>
    <r>
      <rPr>
        <sz val="10"/>
        <color rgb="FF3366FF"/>
        <rFont val="Times New Roman"/>
        <family val="1"/>
      </rPr>
      <t>(rafte, karige)</t>
    </r>
  </si>
  <si>
    <t>Trajnime te Këshilltarëve ne bashkepunim me BtF  me fond te keshillit</t>
  </si>
  <si>
    <t>Raportim mbi ecurinë e projekteve: 1."Kultivimi i bimëve medicinale dhe aromatike si një alternativë e qëndrueshme kundër kanabisit në Përmet - MAPCULT" 2. "Duke vizituar kufijtë. Turizmi kulturor inovativ në periferitë Evropiane&amp;quot; (Akronimi:
INCULTUM),” 3. ROMACTED: Promovimi i Qeverisjes se Mirë dhe Fuqizimit Rom në Nivelin vendor." 4. RELOAD 2(Programi Rajonal mbi Demokracinë Vendore). 5.Bashki me energji inteligjente SEMP</t>
  </si>
  <si>
    <t xml:space="preserve">Mirembajtje pajisje kompjuterike, Mirmbajtje rrjeti te paisjeve IT te transmetimeve live </t>
  </si>
  <si>
    <t> Fushate informuse dhe komunikim me publikun ne median lokale apo rajonale</t>
  </si>
  <si>
    <t>Mbledhjet e Komisioneve te Perhershem te: 1. Finance Buxhetit dhe ligjeve; 2 Komisioni i përkrahjes sociale dhe barazisë gjinore;  3. Komisioni i sherbimeve; 4. Komisioni I arsimit</t>
  </si>
  <si>
    <t>Mbledhjet e Komisioneve te Perhershem te: 1. Finance Buxhetit dhe ligjeve; 2 Komisioni i përkrahjes sociale dhe barazisë gjinore;   1. Finance Buxhetit dhe ligjeve; 2 Komisioni i përkrahjes sociale dhe barazisë gjinore;  3. Komisioni i sherbimeve; 4. Komisioni I arsimit</t>
  </si>
  <si>
    <t>Mbledhjet e Komisioneve te Perhershem te:  1. Finance Buxhetit dhe ligjeve; 2 Komisioni i përkrahjes sociale dhe barazisë gjinore;  3. Komisioni i sherbimeve; 4. Komisioni I arsimit</t>
  </si>
  <si>
    <t>Mbledhjet e Komisioneve te Perhershem te:  1. Finance Buxhetit dhe ligjeve; 2 Komisioni i përkrahjes sociale dhe barazisë gjinore;  1. Finance Buxhetit dhe ligjeve; 2 Komisioni i përkrahjes sociale dhe barazisë gjinore;  3. Komisioni i sherbimeve; 4. Komisioni I arsimit</t>
  </si>
  <si>
    <t>Mbledhjet e Komisioneve te Perhershem te:  1. Finance Buxhetit dhe ligjeve; 2 Komisioni i përkrahjes sociale dhe barazisë gjinore;  3. Komisioni i sherbimeve; 4. Komisioni I arsimit 1. Finance Buxhetit dhe ligjeve; 2 Komisioni i përkrahjes sociale dhe barazisë gjinore;  3. Komisioni i sherbimeve; 4. Komisioni I arsimit</t>
  </si>
  <si>
    <t>Mbledhjet e Komisioneve te Perhershem te:  1. Finance Buxhetit dhe ligjeve; 2 Komisioni i përkrahjes sociale dhe barazisë gjino 1. Finance Buxhetit dhe ligjeve; 2 Komisioni i përkrahjes sociale dhe barazisë gjinore;  3. Komisioni i sherbimeve; 4. Komisioni I arsimit</t>
  </si>
  <si>
    <t>Hartimi I planit te punes se keshillit, Hartimi I Planit vjetor t konsultimit me publikun dhe buxhetit te Keshillit Bashkiak per vitin 2024</t>
  </si>
  <si>
    <t xml:space="preserve">Degjesa ne qytet dhe strukturat ne fshat per  taksat dhe e tarifat  vendore ne kuader te paketes fiskale (6 gjithesej = 1 qyteti Permet + 4 Nj.A + 1 biznes, grupe interesi), </t>
  </si>
  <si>
    <t>Hartimi i raportit të veprimtarisë vjetore të Këshillit per vitin 2023</t>
  </si>
  <si>
    <t>Konsultime me komunitetit dhe strukturat ne fshat per çeshtjet e tjetersimit te pronave te tipit pyje, kullota dhe toka bujqesore ( 5 konsultime gjithsej = 1 ne secilen Nj.A ku ndodhen pronat + 1 bashkia qender)</t>
  </si>
  <si>
    <t>Keshilli Bashkiak Permet 2025</t>
  </si>
  <si>
    <t>Konsultime me publikun (3 konsulktimw gjithesej; 1 ne Njesine Qender + 2 ne NJA) për tërheqjen e prioriteteve për PBA 2026-2028</t>
  </si>
  <si>
    <t>Konsultime me publikun (3 gjithesej;  2 ne NJA + 1 biznesi) për tërheqjen e prioriteteve për PBA 2026-2028</t>
  </si>
  <si>
    <t>Raportim nga Zyra e Sherbimeve dhe Zyra e Arsimit e kultures per gjendjen e institucioneve arsimore dhe masat qe jane planifikuar te  merren per vitin e ri shkollor 2025-2026</t>
  </si>
  <si>
    <t>Vizite studimore jashte  vendit</t>
  </si>
  <si>
    <t>Konsultime me komunitetin dhe aktore te interesit per çeshtjet e ndryshimit te  paketes fiskale apo ndryshim te PBA 2026-2028 (3 konsultime gjithesej = 1 ne qytet +2 ne NJ.A qe preket nga ndryshimi dhe ose 1 me biznesin perkates)</t>
  </si>
  <si>
    <t xml:space="preserve">Konsultime me komunitetin dhe aktore te interesit per çeshtjet e ndryshimit te  paketes fiskale apo ndryshim te PBA 2026-2028  (3 konsultime gjithesej = 1 me aktore te interesit/biznesi +2 ne NJ.A qe preket nga ndryshimi </t>
  </si>
  <si>
    <t>Raportim nga drejtoria e Tatimeve mbi ecurine e te ardhurave, , numurin e bisneseve te rregjistruara dhe te te punesuarve nga ky sektor.</t>
  </si>
  <si>
    <t>Vizite studimore jashte vendi/ Kosove</t>
  </si>
  <si>
    <t>Ekspertize mbi nje teme te caktuar</t>
  </si>
  <si>
    <t>Trajnim i keshilltareve mbi nje teme te caktuar me fonde te Keshillit Bashkiak</t>
  </si>
  <si>
    <t>Kompjuter</t>
  </si>
  <si>
    <t>Dite informuese e Keshillit bashkiak me Qytetaret</t>
  </si>
  <si>
    <t xml:space="preserve">Aktivitete te Aleances se Grave Keshilltare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</si>
</sst>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11"/>
      <color rgb="FF3366FF"/>
      <name val="Times New Roman"/>
      <family val="1"/>
    </font>
    <font>
      <sz val="11"/>
      <color theme="1"/>
      <name val="Times New Roman"/>
      <family val="1"/>
    </font>
    <font>
      <sz val="12"/>
      <color rgb="FF3366FF"/>
      <name val="Times New Roman"/>
      <family val="1"/>
    </font>
    <font>
      <b/>
      <sz val="12"/>
      <color rgb="FF3366FF"/>
      <name val="Times New Roman"/>
      <family val="1"/>
    </font>
    <font>
      <sz val="10"/>
      <name val="Times New Roman"/>
      <family val="1"/>
    </font>
    <font>
      <b/>
      <u/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9"/>
      <color rgb="FF0000FF"/>
      <name val="Times New Roman"/>
      <family val="1"/>
    </font>
    <font>
      <sz val="9"/>
      <color rgb="FF0000FF"/>
      <name val="Times New Roman"/>
      <family val="1"/>
    </font>
    <font>
      <b/>
      <sz val="11"/>
      <color theme="1"/>
      <name val="Times New Roman"/>
      <family val="1"/>
    </font>
    <font>
      <sz val="10"/>
      <color rgb="FF3366FF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sz val="10"/>
      <color rgb="FFFF0000"/>
      <name val="Times New Roman"/>
      <family val="1"/>
    </font>
    <font>
      <b/>
      <sz val="16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FF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00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6" fillId="6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6" fillId="6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8" fillId="8" borderId="12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8" borderId="14" xfId="0" applyFont="1" applyFill="1" applyBorder="1" applyAlignment="1">
      <alignment vertical="center" wrapText="1"/>
    </xf>
    <xf numFmtId="0" fontId="8" fillId="8" borderId="15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8" borderId="11" xfId="0" applyFont="1" applyFill="1" applyBorder="1" applyAlignment="1">
      <alignment vertical="center" wrapText="1"/>
    </xf>
    <xf numFmtId="0" fontId="12" fillId="8" borderId="16" xfId="0" applyFont="1" applyFill="1" applyBorder="1" applyAlignment="1">
      <alignment horizontal="left" vertical="center" wrapText="1"/>
    </xf>
    <xf numFmtId="0" fontId="13" fillId="8" borderId="16" xfId="0" applyFont="1" applyFill="1" applyBorder="1" applyAlignment="1">
      <alignment vertical="center" wrapText="1"/>
    </xf>
    <xf numFmtId="0" fontId="14" fillId="8" borderId="16" xfId="0" applyFont="1" applyFill="1" applyBorder="1" applyAlignment="1">
      <alignment vertical="center" wrapText="1"/>
    </xf>
    <xf numFmtId="0" fontId="8" fillId="8" borderId="17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8" fillId="8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9" borderId="29" xfId="0" applyFont="1" applyFill="1" applyBorder="1" applyAlignment="1">
      <alignment vertical="center" wrapText="1"/>
    </xf>
    <xf numFmtId="0" fontId="12" fillId="9" borderId="16" xfId="0" applyFont="1" applyFill="1" applyBorder="1" applyAlignment="1">
      <alignment vertical="center" wrapText="1"/>
    </xf>
    <xf numFmtId="0" fontId="15" fillId="9" borderId="21" xfId="0" applyFont="1" applyFill="1" applyBorder="1" applyAlignment="1">
      <alignment vertical="center" wrapText="1"/>
    </xf>
    <xf numFmtId="0" fontId="12" fillId="9" borderId="21" xfId="0" applyFont="1" applyFill="1" applyBorder="1" applyAlignment="1">
      <alignment vertical="center" wrapText="1"/>
    </xf>
    <xf numFmtId="0" fontId="8" fillId="0" borderId="30" xfId="0" applyFont="1" applyBorder="1" applyAlignment="1">
      <alignment horizontal="center" vertical="center"/>
    </xf>
    <xf numFmtId="0" fontId="12" fillId="8" borderId="29" xfId="0" applyFont="1" applyFill="1" applyBorder="1" applyAlignment="1">
      <alignment vertical="center" wrapText="1"/>
    </xf>
    <xf numFmtId="0" fontId="12" fillId="8" borderId="28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10" borderId="33" xfId="0" applyFont="1" applyFill="1" applyBorder="1" applyAlignment="1">
      <alignment vertical="center"/>
    </xf>
    <xf numFmtId="0" fontId="21" fillId="10" borderId="34" xfId="0" applyFont="1" applyFill="1" applyBorder="1" applyAlignment="1">
      <alignment vertical="center"/>
    </xf>
    <xf numFmtId="3" fontId="21" fillId="10" borderId="3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3" fillId="10" borderId="37" xfId="0" applyFont="1" applyFill="1" applyBorder="1" applyAlignment="1">
      <alignment vertical="center" wrapText="1"/>
    </xf>
    <xf numFmtId="0" fontId="23" fillId="10" borderId="18" xfId="0" applyFont="1" applyFill="1" applyBorder="1" applyAlignment="1">
      <alignment vertical="center" wrapText="1"/>
    </xf>
    <xf numFmtId="0" fontId="23" fillId="10" borderId="38" xfId="0" applyFont="1" applyFill="1" applyBorder="1" applyAlignment="1">
      <alignment vertical="center" wrapText="1"/>
    </xf>
    <xf numFmtId="3" fontId="23" fillId="10" borderId="38" xfId="0" applyNumberFormat="1" applyFont="1" applyFill="1" applyBorder="1" applyAlignment="1">
      <alignment vertical="center" wrapText="1"/>
    </xf>
    <xf numFmtId="0" fontId="24" fillId="0" borderId="41" xfId="0" applyFont="1" applyBorder="1" applyAlignment="1">
      <alignment vertical="center" wrapText="1"/>
    </xf>
    <xf numFmtId="0" fontId="19" fillId="0" borderId="16" xfId="0" applyFont="1" applyBorder="1" applyAlignment="1">
      <alignment vertical="center"/>
    </xf>
    <xf numFmtId="3" fontId="19" fillId="0" borderId="16" xfId="0" applyNumberFormat="1" applyFont="1" applyBorder="1" applyAlignment="1">
      <alignment vertical="center"/>
    </xf>
    <xf numFmtId="3" fontId="19" fillId="0" borderId="21" xfId="0" applyNumberFormat="1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4" fillId="0" borderId="42" xfId="0" applyFont="1" applyBorder="1" applyAlignment="1">
      <alignment vertical="center" wrapText="1"/>
    </xf>
    <xf numFmtId="0" fontId="19" fillId="0" borderId="21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19" fillId="12" borderId="16" xfId="0" applyFont="1" applyFill="1" applyBorder="1" applyAlignment="1">
      <alignment vertical="center"/>
    </xf>
    <xf numFmtId="0" fontId="24" fillId="0" borderId="47" xfId="0" applyFont="1" applyBorder="1" applyAlignment="1">
      <alignment vertical="center" wrapText="1"/>
    </xf>
    <xf numFmtId="0" fontId="19" fillId="0" borderId="23" xfId="0" applyFont="1" applyBorder="1" applyAlignment="1">
      <alignment vertical="center"/>
    </xf>
    <xf numFmtId="3" fontId="19" fillId="0" borderId="23" xfId="0" applyNumberFormat="1" applyFont="1" applyBorder="1" applyAlignment="1">
      <alignment vertical="center"/>
    </xf>
    <xf numFmtId="0" fontId="19" fillId="12" borderId="23" xfId="0" applyFont="1" applyFill="1" applyBorder="1" applyAlignment="1">
      <alignment vertical="center"/>
    </xf>
    <xf numFmtId="165" fontId="21" fillId="0" borderId="0" xfId="1" applyNumberFormat="1" applyFont="1" applyAlignment="1">
      <alignment horizontal="center" vertical="center"/>
    </xf>
    <xf numFmtId="165" fontId="23" fillId="13" borderId="49" xfId="1" applyNumberFormat="1" applyFont="1" applyFill="1" applyBorder="1" applyAlignment="1">
      <alignment vertical="center"/>
    </xf>
    <xf numFmtId="3" fontId="23" fillId="13" borderId="49" xfId="1" applyNumberFormat="1" applyFont="1" applyFill="1" applyBorder="1" applyAlignment="1">
      <alignment vertical="center"/>
    </xf>
    <xf numFmtId="165" fontId="23" fillId="13" borderId="3" xfId="1" applyNumberFormat="1" applyFont="1" applyFill="1" applyBorder="1" applyAlignment="1">
      <alignment vertical="center"/>
    </xf>
    <xf numFmtId="165" fontId="21" fillId="0" borderId="0" xfId="1" applyNumberFormat="1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9" fillId="0" borderId="0" xfId="0" applyFont="1" applyAlignment="1">
      <alignment horizontal="center" vertical="center" wrapText="1"/>
    </xf>
    <xf numFmtId="165" fontId="19" fillId="0" borderId="0" xfId="1" applyNumberFormat="1" applyFont="1" applyAlignment="1">
      <alignment vertical="center" wrapText="1"/>
    </xf>
    <xf numFmtId="165" fontId="19" fillId="0" borderId="0" xfId="1" applyNumberFormat="1" applyFont="1" applyAlignment="1">
      <alignment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left" vertical="center" wrapText="1"/>
    </xf>
    <xf numFmtId="165" fontId="21" fillId="2" borderId="49" xfId="1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left" vertical="center" wrapText="1"/>
    </xf>
    <xf numFmtId="165" fontId="21" fillId="8" borderId="6" xfId="1" applyNumberFormat="1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/>
    </xf>
    <xf numFmtId="0" fontId="19" fillId="8" borderId="0" xfId="0" applyFont="1" applyFill="1" applyAlignment="1">
      <alignment vertical="center"/>
    </xf>
    <xf numFmtId="0" fontId="19" fillId="0" borderId="3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165" fontId="19" fillId="0" borderId="13" xfId="1" applyNumberFormat="1" applyFont="1" applyBorder="1" applyAlignment="1">
      <alignment horizontal="center" vertical="center" wrapText="1"/>
    </xf>
    <xf numFmtId="165" fontId="19" fillId="0" borderId="13" xfId="1" applyNumberFormat="1" applyFont="1" applyBorder="1" applyAlignment="1">
      <alignment horizontal="center" vertical="center"/>
    </xf>
    <xf numFmtId="165" fontId="19" fillId="0" borderId="13" xfId="1" applyNumberFormat="1" applyFont="1" applyBorder="1" applyAlignment="1">
      <alignment vertical="center"/>
    </xf>
    <xf numFmtId="0" fontId="19" fillId="0" borderId="51" xfId="0" applyFont="1" applyBorder="1" applyAlignment="1">
      <alignment vertical="center"/>
    </xf>
    <xf numFmtId="0" fontId="19" fillId="0" borderId="52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/>
    </xf>
    <xf numFmtId="165" fontId="19" fillId="0" borderId="16" xfId="1" applyNumberFormat="1" applyFont="1" applyBorder="1" applyAlignment="1">
      <alignment vertical="center"/>
    </xf>
    <xf numFmtId="0" fontId="19" fillId="0" borderId="53" xfId="0" applyFont="1" applyBorder="1" applyAlignment="1">
      <alignment vertical="center"/>
    </xf>
    <xf numFmtId="165" fontId="19" fillId="0" borderId="16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Fill="1" applyBorder="1" applyAlignment="1">
      <alignment horizontal="center" vertical="center"/>
    </xf>
    <xf numFmtId="165" fontId="19" fillId="0" borderId="16" xfId="1" applyNumberFormat="1" applyFont="1" applyFill="1" applyBorder="1" applyAlignment="1">
      <alignment vertical="center"/>
    </xf>
    <xf numFmtId="165" fontId="24" fillId="0" borderId="16" xfId="1" applyNumberFormat="1" applyFont="1" applyFill="1" applyBorder="1" applyAlignment="1">
      <alignment horizontal="left" vertical="center" wrapText="1"/>
    </xf>
    <xf numFmtId="165" fontId="19" fillId="0" borderId="16" xfId="1" applyNumberFormat="1" applyFont="1" applyBorder="1" applyAlignment="1">
      <alignment vertical="center" wrapText="1"/>
    </xf>
    <xf numFmtId="0" fontId="26" fillId="0" borderId="53" xfId="0" applyFont="1" applyBorder="1" applyAlignment="1">
      <alignment vertical="center"/>
    </xf>
    <xf numFmtId="0" fontId="21" fillId="8" borderId="52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left" vertical="center" wrapText="1"/>
    </xf>
    <xf numFmtId="165" fontId="21" fillId="8" borderId="16" xfId="1" applyNumberFormat="1" applyFont="1" applyFill="1" applyBorder="1" applyAlignment="1">
      <alignment horizontal="center" vertical="center" wrapText="1"/>
    </xf>
    <xf numFmtId="165" fontId="21" fillId="8" borderId="16" xfId="1" applyNumberFormat="1" applyFont="1" applyFill="1" applyBorder="1" applyAlignment="1">
      <alignment horizontal="center" vertical="center"/>
    </xf>
    <xf numFmtId="0" fontId="21" fillId="8" borderId="53" xfId="0" applyFont="1" applyFill="1" applyBorder="1" applyAlignment="1">
      <alignment vertical="center"/>
    </xf>
    <xf numFmtId="0" fontId="19" fillId="11" borderId="16" xfId="0" applyFont="1" applyFill="1" applyBorder="1" applyAlignment="1">
      <alignment horizontal="left" vertical="center" wrapText="1"/>
    </xf>
    <xf numFmtId="0" fontId="19" fillId="11" borderId="23" xfId="0" applyFont="1" applyFill="1" applyBorder="1" applyAlignment="1">
      <alignment horizontal="left" vertical="center" wrapText="1"/>
    </xf>
    <xf numFmtId="165" fontId="19" fillId="0" borderId="23" xfId="1" applyNumberFormat="1" applyFont="1" applyBorder="1" applyAlignment="1">
      <alignment horizontal="center" vertical="center" wrapText="1"/>
    </xf>
    <xf numFmtId="165" fontId="19" fillId="0" borderId="23" xfId="1" applyNumberFormat="1" applyFont="1" applyBorder="1" applyAlignment="1">
      <alignment horizontal="center" vertical="center"/>
    </xf>
    <xf numFmtId="165" fontId="19" fillId="0" borderId="23" xfId="1" applyNumberFormat="1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165" fontId="21" fillId="13" borderId="49" xfId="1" applyNumberFormat="1" applyFont="1" applyFill="1" applyBorder="1" applyAlignment="1">
      <alignment vertical="center" wrapText="1"/>
    </xf>
    <xf numFmtId="165" fontId="21" fillId="13" borderId="49" xfId="1" applyNumberFormat="1" applyFont="1" applyFill="1" applyBorder="1" applyAlignment="1">
      <alignment vertical="center"/>
    </xf>
    <xf numFmtId="0" fontId="21" fillId="13" borderId="3" xfId="0" applyFont="1" applyFill="1" applyBorder="1" applyAlignment="1">
      <alignment vertical="center"/>
    </xf>
    <xf numFmtId="165" fontId="19" fillId="0" borderId="0" xfId="1" applyNumberFormat="1" applyFont="1" applyBorder="1" applyAlignment="1">
      <alignment vertical="center" wrapText="1"/>
    </xf>
    <xf numFmtId="165" fontId="19" fillId="0" borderId="0" xfId="1" applyNumberFormat="1" applyFont="1" applyBorder="1" applyAlignment="1">
      <alignment vertical="center"/>
    </xf>
    <xf numFmtId="0" fontId="25" fillId="0" borderId="13" xfId="0" applyFont="1" applyBorder="1" applyAlignment="1">
      <alignment horizontal="left" vertical="center" wrapText="1"/>
    </xf>
    <xf numFmtId="165" fontId="19" fillId="0" borderId="13" xfId="1" applyNumberFormat="1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164" fontId="9" fillId="14" borderId="0" xfId="1" applyNumberFormat="1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165" fontId="31" fillId="0" borderId="0" xfId="1" applyNumberFormat="1" applyFont="1" applyAlignment="1">
      <alignment horizontal="right" vertical="center" wrapText="1"/>
    </xf>
    <xf numFmtId="0" fontId="21" fillId="13" borderId="50" xfId="0" applyFont="1" applyFill="1" applyBorder="1" applyAlignment="1">
      <alignment horizontal="center" vertical="center" wrapText="1"/>
    </xf>
    <xf numFmtId="165" fontId="21" fillId="13" borderId="3" xfId="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10" borderId="18" xfId="0" applyFont="1" applyFill="1" applyBorder="1" applyAlignment="1">
      <alignment horizontal="center" vertical="center" wrapText="1"/>
    </xf>
    <xf numFmtId="0" fontId="23" fillId="10" borderId="37" xfId="0" applyFont="1" applyFill="1" applyBorder="1" applyAlignment="1">
      <alignment horizontal="center" vertical="center" wrapText="1"/>
    </xf>
    <xf numFmtId="0" fontId="23" fillId="10" borderId="38" xfId="0" applyFont="1" applyFill="1" applyBorder="1" applyAlignment="1">
      <alignment horizontal="center" vertical="center" wrapText="1"/>
    </xf>
    <xf numFmtId="0" fontId="25" fillId="10" borderId="3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2" fillId="13" borderId="21" xfId="0" applyFont="1" applyFill="1" applyBorder="1" applyAlignment="1">
      <alignment vertical="center"/>
    </xf>
    <xf numFmtId="0" fontId="32" fillId="0" borderId="21" xfId="0" applyFont="1" applyBorder="1" applyAlignment="1">
      <alignment vertical="center"/>
    </xf>
    <xf numFmtId="0" fontId="32" fillId="0" borderId="55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13" borderId="16" xfId="0" applyFont="1" applyFill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18" xfId="0" applyFont="1" applyBorder="1" applyAlignment="1">
      <alignment vertical="center"/>
    </xf>
    <xf numFmtId="0" fontId="32" fillId="13" borderId="18" xfId="0" applyFont="1" applyFill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1" xfId="0" applyFont="1" applyBorder="1" applyAlignment="1">
      <alignment vertical="center"/>
    </xf>
    <xf numFmtId="0" fontId="32" fillId="0" borderId="23" xfId="0" applyFont="1" applyBorder="1" applyAlignment="1">
      <alignment vertical="center"/>
    </xf>
    <xf numFmtId="0" fontId="32" fillId="13" borderId="23" xfId="0" applyFont="1" applyFill="1" applyBorder="1" applyAlignment="1">
      <alignment vertical="center"/>
    </xf>
    <xf numFmtId="0" fontId="32" fillId="0" borderId="27" xfId="0" applyFont="1" applyBorder="1" applyAlignment="1">
      <alignment vertical="center"/>
    </xf>
    <xf numFmtId="0" fontId="32" fillId="0" borderId="20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2" fillId="13" borderId="22" xfId="0" applyFont="1" applyFill="1" applyBorder="1" applyAlignment="1">
      <alignment vertical="center"/>
    </xf>
    <xf numFmtId="0" fontId="32" fillId="0" borderId="30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32" fillId="0" borderId="41" xfId="0" applyFont="1" applyBorder="1" applyAlignment="1">
      <alignment vertical="center"/>
    </xf>
    <xf numFmtId="0" fontId="32" fillId="0" borderId="16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6" fillId="11" borderId="16" xfId="0" applyFont="1" applyFill="1" applyBorder="1" applyAlignment="1">
      <alignment vertical="center" wrapText="1"/>
    </xf>
    <xf numFmtId="0" fontId="32" fillId="11" borderId="16" xfId="0" applyFont="1" applyFill="1" applyBorder="1" applyAlignment="1">
      <alignment vertical="center" wrapText="1"/>
    </xf>
    <xf numFmtId="0" fontId="19" fillId="11" borderId="16" xfId="0" applyFont="1" applyFill="1" applyBorder="1" applyAlignment="1">
      <alignment vertical="center" wrapText="1"/>
    </xf>
    <xf numFmtId="0" fontId="23" fillId="0" borderId="23" xfId="0" applyFont="1" applyBorder="1" applyAlignment="1">
      <alignment horizontal="center" vertical="center"/>
    </xf>
    <xf numFmtId="0" fontId="30" fillId="11" borderId="23" xfId="0" applyFont="1" applyFill="1" applyBorder="1" applyAlignment="1">
      <alignment vertical="center" wrapText="1"/>
    </xf>
    <xf numFmtId="165" fontId="23" fillId="0" borderId="0" xfId="1" applyNumberFormat="1" applyFont="1" applyAlignment="1">
      <alignment vertical="center"/>
    </xf>
    <xf numFmtId="0" fontId="32" fillId="0" borderId="0" xfId="0" applyFont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8" fillId="8" borderId="59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3" fontId="32" fillId="0" borderId="6" xfId="0" applyNumberFormat="1" applyFont="1" applyBorder="1" applyAlignment="1">
      <alignment horizontal="center" vertical="center"/>
    </xf>
    <xf numFmtId="3" fontId="32" fillId="0" borderId="9" xfId="0" applyNumberFormat="1" applyFont="1" applyBorder="1" applyAlignment="1">
      <alignment horizontal="center" vertical="center"/>
    </xf>
    <xf numFmtId="3" fontId="32" fillId="0" borderId="21" xfId="0" applyNumberFormat="1" applyFont="1" applyBorder="1" applyAlignment="1">
      <alignment horizontal="center" vertical="center"/>
    </xf>
    <xf numFmtId="165" fontId="19" fillId="0" borderId="0" xfId="1" applyNumberFormat="1" applyFont="1" applyFill="1" applyBorder="1" applyAlignment="1">
      <alignment vertical="center"/>
    </xf>
    <xf numFmtId="165" fontId="19" fillId="0" borderId="0" xfId="0" applyNumberFormat="1" applyFont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12" fillId="8" borderId="23" xfId="0" applyFont="1" applyFill="1" applyBorder="1" applyAlignment="1">
      <alignment horizontal="left" vertical="center" wrapText="1"/>
    </xf>
    <xf numFmtId="0" fontId="12" fillId="0" borderId="51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12" borderId="53" xfId="0" applyFont="1" applyFill="1" applyBorder="1" applyAlignment="1">
      <alignment vertical="center" wrapText="1"/>
    </xf>
    <xf numFmtId="0" fontId="12" fillId="0" borderId="5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38" fillId="0" borderId="9" xfId="0" applyFont="1" applyBorder="1" applyAlignment="1">
      <alignment horizontal="center" wrapText="1"/>
    </xf>
    <xf numFmtId="0" fontId="12" fillId="8" borderId="14" xfId="0" applyFont="1" applyFill="1" applyBorder="1" applyAlignment="1">
      <alignment vertical="center" wrapText="1"/>
    </xf>
    <xf numFmtId="0" fontId="12" fillId="8" borderId="53" xfId="0" applyFont="1" applyFill="1" applyBorder="1" applyAlignment="1">
      <alignment vertical="center" wrapText="1"/>
    </xf>
    <xf numFmtId="0" fontId="15" fillId="8" borderId="58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" fillId="8" borderId="61" xfId="0" applyFont="1" applyFill="1" applyBorder="1" applyAlignment="1">
      <alignment vertical="center" wrapText="1"/>
    </xf>
    <xf numFmtId="0" fontId="37" fillId="8" borderId="44" xfId="0" applyFont="1" applyFill="1" applyBorder="1"/>
    <xf numFmtId="0" fontId="8" fillId="8" borderId="46" xfId="0" applyFont="1" applyFill="1" applyBorder="1" applyAlignment="1">
      <alignment vertical="center" wrapText="1"/>
    </xf>
    <xf numFmtId="0" fontId="17" fillId="0" borderId="44" xfId="0" applyFont="1" applyBorder="1" applyAlignment="1">
      <alignment vertical="center" wrapText="1"/>
    </xf>
    <xf numFmtId="0" fontId="37" fillId="0" borderId="44" xfId="0" applyFont="1" applyBorder="1"/>
    <xf numFmtId="0" fontId="17" fillId="3" borderId="63" xfId="0" applyFont="1" applyFill="1" applyBorder="1" applyAlignment="1">
      <alignment vertical="center" wrapText="1"/>
    </xf>
    <xf numFmtId="0" fontId="8" fillId="8" borderId="30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4" fillId="0" borderId="58" xfId="0" applyFont="1" applyBorder="1" applyAlignment="1">
      <alignment vertical="center" wrapText="1"/>
    </xf>
    <xf numFmtId="165" fontId="19" fillId="0" borderId="16" xfId="1" applyNumberFormat="1" applyFont="1" applyBorder="1" applyAlignment="1">
      <alignment horizontal="right" vertical="center"/>
    </xf>
    <xf numFmtId="0" fontId="26" fillId="14" borderId="16" xfId="0" applyFont="1" applyFill="1" applyBorder="1" applyAlignment="1">
      <alignment horizontal="left" vertical="center" wrapText="1"/>
    </xf>
    <xf numFmtId="165" fontId="19" fillId="14" borderId="16" xfId="1" applyNumberFormat="1" applyFont="1" applyFill="1" applyBorder="1" applyAlignment="1">
      <alignment vertical="center" wrapText="1"/>
    </xf>
    <xf numFmtId="165" fontId="19" fillId="14" borderId="16" xfId="1" applyNumberFormat="1" applyFont="1" applyFill="1" applyBorder="1" applyAlignment="1">
      <alignment vertical="center"/>
    </xf>
    <xf numFmtId="166" fontId="25" fillId="14" borderId="16" xfId="0" applyNumberFormat="1" applyFont="1" applyFill="1" applyBorder="1" applyAlignment="1">
      <alignment horizontal="left" vertical="center"/>
    </xf>
    <xf numFmtId="166" fontId="19" fillId="14" borderId="16" xfId="0" applyNumberFormat="1" applyFont="1" applyFill="1" applyBorder="1" applyAlignment="1">
      <alignment horizontal="left" vertical="center"/>
    </xf>
    <xf numFmtId="0" fontId="26" fillId="14" borderId="16" xfId="0" applyFont="1" applyFill="1" applyBorder="1" applyAlignment="1">
      <alignment vertical="center"/>
    </xf>
    <xf numFmtId="0" fontId="19" fillId="14" borderId="16" xfId="0" applyFont="1" applyFill="1" applyBorder="1" applyAlignment="1">
      <alignment horizontal="left" vertical="center" wrapText="1"/>
    </xf>
    <xf numFmtId="0" fontId="26" fillId="14" borderId="28" xfId="0" applyFont="1" applyFill="1" applyBorder="1" applyAlignment="1">
      <alignment horizontal="center" vertical="center" wrapText="1"/>
    </xf>
    <xf numFmtId="165" fontId="19" fillId="14" borderId="28" xfId="1" applyNumberFormat="1" applyFont="1" applyFill="1" applyBorder="1" applyAlignment="1">
      <alignment vertical="center" wrapText="1"/>
    </xf>
    <xf numFmtId="165" fontId="19" fillId="14" borderId="28" xfId="1" applyNumberFormat="1" applyFont="1" applyFill="1" applyBorder="1" applyAlignment="1">
      <alignment vertical="center"/>
    </xf>
    <xf numFmtId="166" fontId="19" fillId="14" borderId="39" xfId="0" applyNumberFormat="1" applyFont="1" applyFill="1" applyBorder="1" applyAlignment="1">
      <alignment horizontal="left" vertical="center"/>
    </xf>
    <xf numFmtId="0" fontId="19" fillId="14" borderId="54" xfId="0" applyFont="1" applyFill="1" applyBorder="1" applyAlignment="1">
      <alignment horizontal="left" vertical="center" wrapText="1"/>
    </xf>
    <xf numFmtId="165" fontId="19" fillId="14" borderId="55" xfId="1" applyNumberFormat="1" applyFont="1" applyFill="1" applyBorder="1" applyAlignment="1">
      <alignment vertical="center" wrapText="1"/>
    </xf>
    <xf numFmtId="0" fontId="19" fillId="14" borderId="52" xfId="0" applyFont="1" applyFill="1" applyBorder="1" applyAlignment="1">
      <alignment horizontal="left" vertical="center" wrapText="1"/>
    </xf>
    <xf numFmtId="165" fontId="19" fillId="14" borderId="53" xfId="1" applyNumberFormat="1" applyFont="1" applyFill="1" applyBorder="1" applyAlignment="1">
      <alignment vertical="center" wrapText="1"/>
    </xf>
    <xf numFmtId="0" fontId="31" fillId="14" borderId="52" xfId="0" applyFont="1" applyFill="1" applyBorder="1" applyAlignment="1">
      <alignment horizontal="left" vertical="center" wrapText="1"/>
    </xf>
    <xf numFmtId="0" fontId="19" fillId="14" borderId="56" xfId="0" applyFont="1" applyFill="1" applyBorder="1" applyAlignment="1">
      <alignment horizontal="left" vertical="center" wrapText="1"/>
    </xf>
    <xf numFmtId="165" fontId="19" fillId="14" borderId="27" xfId="1" applyNumberFormat="1" applyFont="1" applyFill="1" applyBorder="1" applyAlignment="1">
      <alignment vertical="center" wrapText="1"/>
    </xf>
    <xf numFmtId="0" fontId="21" fillId="14" borderId="50" xfId="0" applyFont="1" applyFill="1" applyBorder="1" applyAlignment="1">
      <alignment horizontal="center" vertical="center" wrapText="1"/>
    </xf>
    <xf numFmtId="165" fontId="21" fillId="14" borderId="3" xfId="1" applyNumberFormat="1" applyFont="1" applyFill="1" applyBorder="1" applyAlignment="1">
      <alignment vertical="center" wrapText="1"/>
    </xf>
    <xf numFmtId="0" fontId="19" fillId="14" borderId="53" xfId="0" applyFont="1" applyFill="1" applyBorder="1" applyAlignment="1">
      <alignment vertical="center"/>
    </xf>
    <xf numFmtId="0" fontId="19" fillId="15" borderId="16" xfId="0" applyFont="1" applyFill="1" applyBorder="1" applyAlignment="1">
      <alignment horizontal="left" vertical="center" wrapText="1"/>
    </xf>
    <xf numFmtId="165" fontId="19" fillId="15" borderId="16" xfId="1" applyNumberFormat="1" applyFont="1" applyFill="1" applyBorder="1" applyAlignment="1">
      <alignment vertical="center" wrapText="1"/>
    </xf>
    <xf numFmtId="165" fontId="19" fillId="15" borderId="16" xfId="1" applyNumberFormat="1" applyFont="1" applyFill="1" applyBorder="1" applyAlignment="1">
      <alignment vertical="center"/>
    </xf>
    <xf numFmtId="0" fontId="19" fillId="15" borderId="53" xfId="0" applyFont="1" applyFill="1" applyBorder="1" applyAlignment="1">
      <alignment vertical="center"/>
    </xf>
    <xf numFmtId="0" fontId="23" fillId="15" borderId="16" xfId="0" applyFont="1" applyFill="1" applyBorder="1" applyAlignment="1">
      <alignment horizontal="center" vertical="center"/>
    </xf>
    <xf numFmtId="0" fontId="32" fillId="15" borderId="16" xfId="0" applyFont="1" applyFill="1" applyBorder="1" applyAlignment="1">
      <alignment vertical="center"/>
    </xf>
    <xf numFmtId="0" fontId="32" fillId="15" borderId="41" xfId="0" applyFont="1" applyFill="1" applyBorder="1" applyAlignment="1">
      <alignment vertical="center"/>
    </xf>
    <xf numFmtId="0" fontId="8" fillId="14" borderId="22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vertical="center" wrapText="1"/>
    </xf>
    <xf numFmtId="0" fontId="3" fillId="14" borderId="9" xfId="0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vertical="center" wrapText="1"/>
    </xf>
    <xf numFmtId="0" fontId="3" fillId="14" borderId="0" xfId="0" applyFont="1" applyFill="1" applyAlignment="1">
      <alignment vertical="center"/>
    </xf>
    <xf numFmtId="0" fontId="6" fillId="14" borderId="0" xfId="0" applyFont="1" applyFill="1" applyAlignment="1">
      <alignment horizontal="center" vertical="center"/>
    </xf>
    <xf numFmtId="0" fontId="12" fillId="14" borderId="53" xfId="0" applyFont="1" applyFill="1" applyBorder="1" applyAlignment="1">
      <alignment vertical="center" wrapText="1"/>
    </xf>
    <xf numFmtId="0" fontId="3" fillId="14" borderId="60" xfId="0" applyFont="1" applyFill="1" applyBorder="1" applyAlignment="1">
      <alignment horizontal="center" vertical="center"/>
    </xf>
    <xf numFmtId="0" fontId="3" fillId="14" borderId="0" xfId="0" applyFont="1" applyFill="1" applyAlignment="1">
      <alignment vertical="center" wrapText="1"/>
    </xf>
    <xf numFmtId="0" fontId="8" fillId="14" borderId="15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0" fontId="3" fillId="14" borderId="44" xfId="0" applyFont="1" applyFill="1" applyBorder="1" applyAlignment="1">
      <alignment vertical="center" wrapText="1"/>
    </xf>
    <xf numFmtId="0" fontId="8" fillId="8" borderId="25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vertical="center" wrapText="1"/>
    </xf>
    <xf numFmtId="0" fontId="23" fillId="4" borderId="16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left" vertical="center" wrapText="1"/>
    </xf>
    <xf numFmtId="0" fontId="32" fillId="4" borderId="16" xfId="0" applyFont="1" applyFill="1" applyBorder="1" applyAlignment="1">
      <alignment vertical="center"/>
    </xf>
    <xf numFmtId="0" fontId="32" fillId="4" borderId="41" xfId="0" applyFont="1" applyFill="1" applyBorder="1" applyAlignment="1">
      <alignment vertical="center"/>
    </xf>
    <xf numFmtId="0" fontId="32" fillId="4" borderId="21" xfId="0" applyFont="1" applyFill="1" applyBorder="1" applyAlignment="1">
      <alignment vertical="center"/>
    </xf>
    <xf numFmtId="0" fontId="32" fillId="4" borderId="0" xfId="0" applyFont="1" applyFill="1" applyAlignment="1">
      <alignment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2" fillId="10" borderId="32" xfId="0" applyFont="1" applyFill="1" applyBorder="1" applyAlignment="1">
      <alignment horizontal="center" vertical="center" wrapText="1"/>
    </xf>
    <xf numFmtId="0" fontId="22" fillId="10" borderId="36" xfId="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1" fillId="10" borderId="13" xfId="0" applyFont="1" applyFill="1" applyBorder="1" applyAlignment="1">
      <alignment horizontal="center" vertical="center" wrapText="1"/>
    </xf>
    <xf numFmtId="0" fontId="21" fillId="10" borderId="18" xfId="0" applyFont="1" applyFill="1" applyBorder="1" applyAlignment="1">
      <alignment horizontal="center" vertical="center" wrapText="1"/>
    </xf>
    <xf numFmtId="0" fontId="23" fillId="10" borderId="35" xfId="0" applyFont="1" applyFill="1" applyBorder="1" applyAlignment="1">
      <alignment horizontal="center" vertical="center"/>
    </xf>
    <xf numFmtId="0" fontId="23" fillId="10" borderId="39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24" fillId="11" borderId="43" xfId="0" applyFont="1" applyFill="1" applyBorder="1" applyAlignment="1">
      <alignment vertical="center" wrapText="1"/>
    </xf>
    <xf numFmtId="0" fontId="24" fillId="11" borderId="44" xfId="0" applyFont="1" applyFill="1" applyBorder="1" applyAlignment="1">
      <alignment vertical="center" wrapText="1"/>
    </xf>
    <xf numFmtId="0" fontId="24" fillId="11" borderId="46" xfId="0" applyFont="1" applyFill="1" applyBorder="1" applyAlignment="1">
      <alignment vertical="center" wrapText="1"/>
    </xf>
    <xf numFmtId="0" fontId="28" fillId="11" borderId="43" xfId="0" applyFont="1" applyFill="1" applyBorder="1" applyAlignment="1">
      <alignment vertical="center" wrapText="1"/>
    </xf>
    <xf numFmtId="0" fontId="28" fillId="11" borderId="44" xfId="0" applyFont="1" applyFill="1" applyBorder="1" applyAlignment="1">
      <alignment vertical="center" wrapText="1"/>
    </xf>
    <xf numFmtId="0" fontId="28" fillId="11" borderId="46" xfId="0" applyFont="1" applyFill="1" applyBorder="1" applyAlignment="1">
      <alignment vertical="center" wrapText="1"/>
    </xf>
    <xf numFmtId="165" fontId="23" fillId="13" borderId="1" xfId="1" applyNumberFormat="1" applyFont="1" applyFill="1" applyBorder="1" applyAlignment="1">
      <alignment horizontal="center" vertical="center"/>
    </xf>
    <xf numFmtId="165" fontId="23" fillId="13" borderId="48" xfId="1" applyNumberFormat="1" applyFont="1" applyFill="1" applyBorder="1" applyAlignment="1">
      <alignment horizontal="center" vertical="center"/>
    </xf>
    <xf numFmtId="0" fontId="24" fillId="0" borderId="23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7" fillId="0" borderId="44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4" fillId="0" borderId="43" xfId="0" applyFont="1" applyBorder="1" applyAlignment="1">
      <alignment vertical="center" wrapText="1"/>
    </xf>
    <xf numFmtId="0" fontId="24" fillId="0" borderId="44" xfId="0" applyFont="1" applyBorder="1" applyAlignment="1">
      <alignment vertical="center" wrapText="1"/>
    </xf>
    <xf numFmtId="0" fontId="24" fillId="0" borderId="45" xfId="0" applyFont="1" applyBorder="1" applyAlignment="1">
      <alignment vertical="center" wrapText="1"/>
    </xf>
    <xf numFmtId="0" fontId="27" fillId="0" borderId="43" xfId="0" applyFont="1" applyBorder="1" applyAlignment="1">
      <alignment horizontal="left" vertical="center" wrapText="1"/>
    </xf>
    <xf numFmtId="0" fontId="21" fillId="13" borderId="50" xfId="0" applyFont="1" applyFill="1" applyBorder="1" applyAlignment="1">
      <alignment horizontal="center" vertical="center" wrapText="1"/>
    </xf>
    <xf numFmtId="0" fontId="21" fillId="13" borderId="49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/>
    </xf>
    <xf numFmtId="0" fontId="23" fillId="10" borderId="10" xfId="0" applyFont="1" applyFill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/>
    </xf>
    <xf numFmtId="0" fontId="23" fillId="10" borderId="28" xfId="0" applyFont="1" applyFill="1" applyBorder="1" applyAlignment="1">
      <alignment horizontal="center" vertical="center"/>
    </xf>
    <xf numFmtId="0" fontId="23" fillId="10" borderId="33" xfId="0" applyFont="1" applyFill="1" applyBorder="1" applyAlignment="1">
      <alignment horizontal="center" vertical="center"/>
    </xf>
    <xf numFmtId="0" fontId="23" fillId="10" borderId="34" xfId="0" applyFont="1" applyFill="1" applyBorder="1" applyAlignment="1">
      <alignment horizontal="center" vertical="center"/>
    </xf>
    <xf numFmtId="0" fontId="23" fillId="10" borderId="57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3" fontId="32" fillId="0" borderId="6" xfId="0" applyNumberFormat="1" applyFont="1" applyBorder="1" applyAlignment="1">
      <alignment horizontal="center" vertical="center"/>
    </xf>
    <xf numFmtId="3" fontId="32" fillId="0" borderId="9" xfId="0" applyNumberFormat="1" applyFont="1" applyBorder="1" applyAlignment="1">
      <alignment horizontal="center" vertical="center"/>
    </xf>
    <xf numFmtId="3" fontId="32" fillId="0" borderId="21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opLeftCell="A47" workbookViewId="0">
      <selection activeCell="C44" sqref="C44"/>
    </sheetView>
  </sheetViews>
  <sheetFormatPr defaultColWidth="10.7109375" defaultRowHeight="18.75" x14ac:dyDescent="0.25"/>
  <cols>
    <col min="1" max="1" width="5.140625" style="1" customWidth="1"/>
    <col min="2" max="2" width="18.140625" style="2" customWidth="1"/>
    <col min="3" max="3" width="104.42578125" style="70" customWidth="1"/>
    <col min="4" max="4" width="6" style="1" customWidth="1"/>
    <col min="5" max="5" width="87.140625" style="69" customWidth="1"/>
    <col min="6" max="8" width="10.7109375" style="4"/>
    <col min="9" max="9" width="14.140625" style="4" customWidth="1"/>
    <col min="10" max="10" width="10.7109375" style="4"/>
    <col min="11" max="11" width="10.7109375" style="5"/>
    <col min="12" max="16384" width="10.7109375" style="4"/>
  </cols>
  <sheetData>
    <row r="1" spans="1:9" ht="46.15" customHeight="1" x14ac:dyDescent="0.25">
      <c r="C1" s="3" t="s">
        <v>243</v>
      </c>
      <c r="E1" s="3"/>
    </row>
    <row r="2" spans="1:9" ht="29.25" customHeight="1" thickBot="1" x14ac:dyDescent="0.3">
      <c r="C2" s="6" t="s">
        <v>0</v>
      </c>
      <c r="E2" s="7" t="s">
        <v>1</v>
      </c>
      <c r="H2" s="8" t="s">
        <v>2</v>
      </c>
      <c r="I2" s="4" t="s">
        <v>3</v>
      </c>
    </row>
    <row r="3" spans="1:9" ht="26.1" customHeight="1" thickBot="1" x14ac:dyDescent="0.3">
      <c r="A3" s="9" t="s">
        <v>4</v>
      </c>
      <c r="B3" s="10" t="s">
        <v>5</v>
      </c>
      <c r="C3" s="10" t="s">
        <v>6</v>
      </c>
      <c r="D3" s="11" t="s">
        <v>7</v>
      </c>
      <c r="E3" s="12" t="s">
        <v>8</v>
      </c>
      <c r="F3" s="5" t="s">
        <v>9</v>
      </c>
      <c r="H3" s="13" t="s">
        <v>10</v>
      </c>
      <c r="I3" s="4" t="s">
        <v>11</v>
      </c>
    </row>
    <row r="4" spans="1:9" ht="40.15" customHeight="1" x14ac:dyDescent="0.25">
      <c r="A4" s="14"/>
      <c r="B4" s="293" t="s">
        <v>12</v>
      </c>
      <c r="C4" s="15" t="s">
        <v>219</v>
      </c>
      <c r="D4" s="16"/>
      <c r="E4" s="17" t="s">
        <v>13</v>
      </c>
      <c r="F4" s="8" t="s">
        <v>2</v>
      </c>
      <c r="H4" s="18" t="s">
        <v>14</v>
      </c>
      <c r="I4" s="4" t="s">
        <v>15</v>
      </c>
    </row>
    <row r="5" spans="1:9" ht="69.75" customHeight="1" x14ac:dyDescent="0.25">
      <c r="A5" s="14"/>
      <c r="B5" s="294"/>
      <c r="C5" s="15" t="s">
        <v>179</v>
      </c>
      <c r="D5" s="19"/>
      <c r="E5" s="17" t="s">
        <v>16</v>
      </c>
      <c r="F5" s="20" t="s">
        <v>2</v>
      </c>
    </row>
    <row r="6" spans="1:9" ht="113.1" customHeight="1" x14ac:dyDescent="0.25">
      <c r="A6" s="14"/>
      <c r="B6" s="294"/>
      <c r="C6" s="15" t="s">
        <v>203</v>
      </c>
      <c r="D6" s="13" t="s">
        <v>10</v>
      </c>
      <c r="E6" s="17" t="s">
        <v>17</v>
      </c>
      <c r="F6" s="20" t="s">
        <v>2</v>
      </c>
    </row>
    <row r="7" spans="1:9" ht="38.1" customHeight="1" x14ac:dyDescent="0.25">
      <c r="A7" s="14"/>
      <c r="B7" s="294"/>
      <c r="C7" s="15" t="s">
        <v>204</v>
      </c>
      <c r="D7" s="19"/>
      <c r="E7" s="17" t="s">
        <v>18</v>
      </c>
      <c r="F7" s="20" t="s">
        <v>2</v>
      </c>
    </row>
    <row r="8" spans="1:9" ht="26.1" customHeight="1" x14ac:dyDescent="0.25">
      <c r="A8" s="14"/>
      <c r="B8" s="294"/>
      <c r="C8" s="15" t="s">
        <v>190</v>
      </c>
      <c r="D8" s="19"/>
      <c r="E8" s="17" t="s">
        <v>19</v>
      </c>
      <c r="F8" s="20" t="s">
        <v>2</v>
      </c>
    </row>
    <row r="9" spans="1:9" ht="32.1" customHeight="1" x14ac:dyDescent="0.25">
      <c r="A9" s="14"/>
      <c r="B9" s="294"/>
      <c r="C9" s="15" t="s">
        <v>174</v>
      </c>
      <c r="D9" s="19"/>
      <c r="E9" s="17" t="s">
        <v>20</v>
      </c>
      <c r="F9" s="20" t="s">
        <v>2</v>
      </c>
    </row>
    <row r="10" spans="1:9" ht="36.75" customHeight="1" x14ac:dyDescent="0.25">
      <c r="A10" s="14"/>
      <c r="B10" s="294"/>
      <c r="C10" s="15" t="s">
        <v>175</v>
      </c>
      <c r="D10" s="21" t="s">
        <v>10</v>
      </c>
      <c r="E10" s="17" t="s">
        <v>21</v>
      </c>
      <c r="F10" s="18" t="s">
        <v>14</v>
      </c>
    </row>
    <row r="11" spans="1:9" ht="26.1" customHeight="1" x14ac:dyDescent="0.25">
      <c r="A11" s="14"/>
      <c r="B11" s="294"/>
      <c r="C11" s="15" t="s">
        <v>169</v>
      </c>
      <c r="D11" s="21" t="s">
        <v>10</v>
      </c>
      <c r="E11" s="17" t="s">
        <v>22</v>
      </c>
      <c r="F11" s="18" t="s">
        <v>14</v>
      </c>
    </row>
    <row r="12" spans="1:9" ht="36" customHeight="1" x14ac:dyDescent="0.25">
      <c r="A12" s="14"/>
      <c r="B12" s="294"/>
      <c r="C12" s="15" t="s">
        <v>170</v>
      </c>
      <c r="D12" s="21" t="s">
        <v>10</v>
      </c>
      <c r="E12" s="17" t="s">
        <v>23</v>
      </c>
      <c r="F12" s="18" t="s">
        <v>14</v>
      </c>
    </row>
    <row r="13" spans="1:9" ht="42.75" customHeight="1" x14ac:dyDescent="0.25">
      <c r="A13" s="14"/>
      <c r="B13" s="294"/>
      <c r="C13" s="22" t="s">
        <v>24</v>
      </c>
      <c r="D13" s="21" t="s">
        <v>10</v>
      </c>
      <c r="E13" s="17" t="s">
        <v>25</v>
      </c>
      <c r="F13" s="18" t="s">
        <v>14</v>
      </c>
    </row>
    <row r="14" spans="1:9" ht="47.25" customHeight="1" x14ac:dyDescent="0.25">
      <c r="A14" s="14"/>
      <c r="B14" s="294"/>
      <c r="C14" s="22" t="s">
        <v>26</v>
      </c>
      <c r="D14" s="21" t="s">
        <v>10</v>
      </c>
      <c r="E14" s="17" t="s">
        <v>27</v>
      </c>
      <c r="F14" s="13" t="s">
        <v>10</v>
      </c>
      <c r="G14" s="18" t="s">
        <v>14</v>
      </c>
    </row>
    <row r="15" spans="1:9" ht="29.1" customHeight="1" x14ac:dyDescent="0.25">
      <c r="A15" s="14"/>
      <c r="B15" s="294"/>
      <c r="C15" s="22" t="s">
        <v>28</v>
      </c>
      <c r="D15" s="23" t="s">
        <v>14</v>
      </c>
      <c r="E15" s="17" t="s">
        <v>29</v>
      </c>
      <c r="F15" s="8" t="s">
        <v>2</v>
      </c>
    </row>
    <row r="16" spans="1:9" ht="39" customHeight="1" x14ac:dyDescent="0.25">
      <c r="A16" s="14"/>
      <c r="B16" s="294"/>
      <c r="C16" s="15" t="s">
        <v>30</v>
      </c>
      <c r="D16" s="19"/>
      <c r="E16" s="17" t="s">
        <v>31</v>
      </c>
      <c r="F16" s="8" t="s">
        <v>2</v>
      </c>
    </row>
    <row r="17" spans="1:6" ht="19.5" thickBot="1" x14ac:dyDescent="0.3">
      <c r="A17" s="14"/>
      <c r="B17" s="295"/>
      <c r="C17" s="22" t="s">
        <v>32</v>
      </c>
      <c r="D17" s="21" t="s">
        <v>10</v>
      </c>
      <c r="E17" s="24"/>
      <c r="F17" s="8"/>
    </row>
    <row r="18" spans="1:6" ht="15.75" x14ac:dyDescent="0.25">
      <c r="A18" s="25">
        <v>1</v>
      </c>
      <c r="B18" s="291" t="s">
        <v>33</v>
      </c>
      <c r="C18" s="26" t="s">
        <v>34</v>
      </c>
      <c r="D18" s="27"/>
      <c r="E18" s="28"/>
    </row>
    <row r="19" spans="1:6" ht="31.5" x14ac:dyDescent="0.25">
      <c r="A19" s="29">
        <v>2</v>
      </c>
      <c r="B19" s="292"/>
      <c r="C19" s="30" t="s">
        <v>233</v>
      </c>
      <c r="D19" s="31"/>
      <c r="E19" s="32" t="s">
        <v>165</v>
      </c>
    </row>
    <row r="20" spans="1:6" ht="15.75" x14ac:dyDescent="0.25">
      <c r="A20" s="29">
        <v>3</v>
      </c>
      <c r="B20" s="292"/>
      <c r="C20" s="33" t="s">
        <v>192</v>
      </c>
      <c r="D20" s="31"/>
      <c r="E20" s="32" t="s">
        <v>191</v>
      </c>
    </row>
    <row r="21" spans="1:6" ht="30" x14ac:dyDescent="0.25">
      <c r="A21" s="29">
        <v>4</v>
      </c>
      <c r="B21" s="292"/>
      <c r="C21" s="34" t="s">
        <v>35</v>
      </c>
      <c r="D21" s="31"/>
      <c r="E21" s="32" t="s">
        <v>36</v>
      </c>
    </row>
    <row r="22" spans="1:6" ht="31.5" x14ac:dyDescent="0.25">
      <c r="A22" s="29">
        <v>5</v>
      </c>
      <c r="B22" s="292"/>
      <c r="C22" s="35"/>
      <c r="D22" s="31"/>
      <c r="E22" s="32" t="s">
        <v>193</v>
      </c>
    </row>
    <row r="23" spans="1:6" ht="16.5" thickBot="1" x14ac:dyDescent="0.3">
      <c r="A23" s="36">
        <v>6</v>
      </c>
      <c r="B23" s="296"/>
      <c r="C23" s="37" t="s">
        <v>195</v>
      </c>
      <c r="D23" s="31"/>
      <c r="E23" s="38"/>
    </row>
    <row r="24" spans="1:6" ht="15.75" x14ac:dyDescent="0.25">
      <c r="A24" s="39">
        <v>7</v>
      </c>
      <c r="B24" s="297" t="s">
        <v>38</v>
      </c>
      <c r="C24" s="40" t="s">
        <v>34</v>
      </c>
      <c r="D24" s="31"/>
      <c r="E24" s="24"/>
    </row>
    <row r="25" spans="1:6" ht="45" x14ac:dyDescent="0.25">
      <c r="A25" s="41">
        <v>8</v>
      </c>
      <c r="B25" s="297"/>
      <c r="C25" s="42" t="s">
        <v>234</v>
      </c>
      <c r="D25" s="31"/>
      <c r="E25" s="24"/>
    </row>
    <row r="26" spans="1:6" ht="31.5" x14ac:dyDescent="0.25">
      <c r="A26" s="41">
        <v>9</v>
      </c>
      <c r="B26" s="297"/>
      <c r="C26" s="42" t="s">
        <v>176</v>
      </c>
      <c r="D26" s="220"/>
      <c r="E26" s="222" t="s">
        <v>194</v>
      </c>
      <c r="F26" s="69"/>
    </row>
    <row r="27" spans="1:6" ht="15.75" x14ac:dyDescent="0.25">
      <c r="A27" s="41">
        <v>10</v>
      </c>
      <c r="B27" s="297"/>
      <c r="C27" s="43" t="s">
        <v>201</v>
      </c>
      <c r="D27" s="31"/>
      <c r="E27" s="24"/>
    </row>
    <row r="28" spans="1:6" ht="15.75" x14ac:dyDescent="0.25">
      <c r="A28" s="41"/>
      <c r="B28" s="297"/>
      <c r="C28" s="43" t="s">
        <v>241</v>
      </c>
      <c r="D28" s="31"/>
      <c r="E28" s="24"/>
    </row>
    <row r="29" spans="1:6" ht="15.75" x14ac:dyDescent="0.25">
      <c r="A29" s="41">
        <v>11</v>
      </c>
      <c r="B29" s="297"/>
      <c r="C29" s="43" t="s">
        <v>205</v>
      </c>
      <c r="D29" s="31"/>
      <c r="E29" s="24" t="s">
        <v>36</v>
      </c>
    </row>
    <row r="30" spans="1:6" ht="15.75" x14ac:dyDescent="0.25">
      <c r="A30" s="41"/>
      <c r="B30" s="297"/>
      <c r="C30" s="46" t="s">
        <v>195</v>
      </c>
      <c r="D30" s="31"/>
      <c r="E30" s="24"/>
    </row>
    <row r="31" spans="1:6" ht="16.5" thickBot="1" x14ac:dyDescent="0.3">
      <c r="A31" s="41">
        <v>13</v>
      </c>
      <c r="B31" s="297"/>
      <c r="C31" s="44" t="s">
        <v>40</v>
      </c>
      <c r="D31" s="31"/>
      <c r="E31" s="24"/>
    </row>
    <row r="32" spans="1:6" ht="15.75" x14ac:dyDescent="0.25">
      <c r="A32" s="45">
        <v>14</v>
      </c>
      <c r="B32" s="298" t="s">
        <v>39</v>
      </c>
      <c r="C32" s="26" t="s">
        <v>34</v>
      </c>
      <c r="D32" s="31"/>
      <c r="E32" s="28"/>
    </row>
    <row r="33" spans="1:11" ht="31.5" x14ac:dyDescent="0.25">
      <c r="A33" s="45">
        <v>15</v>
      </c>
      <c r="B33" s="299"/>
      <c r="C33" s="30" t="s">
        <v>235</v>
      </c>
      <c r="D33" s="31"/>
      <c r="E33" s="32" t="s">
        <v>167</v>
      </c>
    </row>
    <row r="34" spans="1:11" ht="31.5" x14ac:dyDescent="0.25">
      <c r="A34" s="45">
        <v>16</v>
      </c>
      <c r="B34" s="299"/>
      <c r="C34" s="30" t="s">
        <v>196</v>
      </c>
      <c r="D34" s="31"/>
      <c r="E34" s="32" t="s">
        <v>197</v>
      </c>
    </row>
    <row r="35" spans="1:11" s="275" customFormat="1" ht="28.5" customHeight="1" x14ac:dyDescent="0.25">
      <c r="A35" s="271"/>
      <c r="B35" s="299"/>
      <c r="C35" s="272" t="s">
        <v>242</v>
      </c>
      <c r="D35" s="273"/>
      <c r="E35" s="274"/>
      <c r="K35" s="276"/>
    </row>
    <row r="36" spans="1:11" ht="15.75" x14ac:dyDescent="0.25">
      <c r="A36" s="45">
        <v>17</v>
      </c>
      <c r="B36" s="299"/>
      <c r="C36" s="33" t="s">
        <v>199</v>
      </c>
      <c r="D36" s="31"/>
      <c r="E36" s="32"/>
    </row>
    <row r="37" spans="1:11" ht="75" x14ac:dyDescent="0.25">
      <c r="A37" s="45">
        <v>19</v>
      </c>
      <c r="B37" s="299"/>
      <c r="C37" s="215" t="s">
        <v>230</v>
      </c>
      <c r="D37" s="31"/>
      <c r="E37" s="32"/>
    </row>
    <row r="38" spans="1:11" ht="15.75" x14ac:dyDescent="0.25">
      <c r="A38" s="45">
        <v>20</v>
      </c>
      <c r="B38" s="299"/>
      <c r="C38" s="215" t="s">
        <v>172</v>
      </c>
      <c r="D38" s="31"/>
      <c r="E38" s="32" t="s">
        <v>198</v>
      </c>
    </row>
    <row r="39" spans="1:11" ht="16.5" thickBot="1" x14ac:dyDescent="0.3">
      <c r="A39" s="45">
        <v>20</v>
      </c>
      <c r="B39" s="299"/>
      <c r="C39" s="215" t="s">
        <v>41</v>
      </c>
      <c r="D39" s="31"/>
      <c r="E39" s="32" t="s">
        <v>36</v>
      </c>
    </row>
    <row r="40" spans="1:11" ht="15.75" x14ac:dyDescent="0.25">
      <c r="A40" s="41">
        <v>21</v>
      </c>
      <c r="B40" s="300" t="s">
        <v>42</v>
      </c>
      <c r="C40" s="216" t="s">
        <v>34</v>
      </c>
      <c r="D40" s="214"/>
      <c r="E40" s="24"/>
    </row>
    <row r="41" spans="1:11" ht="45" x14ac:dyDescent="0.25">
      <c r="A41" s="41">
        <v>22</v>
      </c>
      <c r="B41" s="297"/>
      <c r="C41" s="217" t="s">
        <v>236</v>
      </c>
      <c r="D41" s="214"/>
      <c r="E41" s="24"/>
    </row>
    <row r="42" spans="1:11" ht="15.75" x14ac:dyDescent="0.25">
      <c r="A42" s="41">
        <v>23</v>
      </c>
      <c r="B42" s="297"/>
      <c r="C42" s="218" t="s">
        <v>45</v>
      </c>
      <c r="D42" s="214"/>
      <c r="E42" s="24"/>
    </row>
    <row r="43" spans="1:11" ht="15.75" x14ac:dyDescent="0.25">
      <c r="A43" s="41">
        <v>24</v>
      </c>
      <c r="B43" s="297"/>
      <c r="C43" s="217" t="s">
        <v>199</v>
      </c>
      <c r="D43" s="214"/>
      <c r="E43" s="24" t="s">
        <v>36</v>
      </c>
    </row>
    <row r="44" spans="1:11" s="275" customFormat="1" ht="30" x14ac:dyDescent="0.25">
      <c r="A44" s="271">
        <v>25</v>
      </c>
      <c r="B44" s="297"/>
      <c r="C44" s="277" t="s">
        <v>244</v>
      </c>
      <c r="D44" s="278"/>
      <c r="E44" s="274"/>
      <c r="K44" s="276"/>
    </row>
    <row r="45" spans="1:11" ht="16.5" thickBot="1" x14ac:dyDescent="0.3">
      <c r="A45" s="41">
        <v>26</v>
      </c>
      <c r="B45" s="297"/>
      <c r="C45" s="219" t="s">
        <v>200</v>
      </c>
      <c r="D45" s="214"/>
      <c r="E45" s="24"/>
    </row>
    <row r="46" spans="1:11" ht="15.75" x14ac:dyDescent="0.25">
      <c r="A46" s="45">
        <v>27</v>
      </c>
      <c r="B46" s="291" t="s">
        <v>43</v>
      </c>
      <c r="C46" s="26" t="s">
        <v>34</v>
      </c>
      <c r="D46" s="31"/>
      <c r="E46" s="28"/>
    </row>
    <row r="47" spans="1:11" ht="30" x14ac:dyDescent="0.25">
      <c r="A47" s="45">
        <v>28</v>
      </c>
      <c r="B47" s="292"/>
      <c r="C47" s="30" t="s">
        <v>235</v>
      </c>
      <c r="D47" s="31"/>
      <c r="E47" s="32" t="s">
        <v>164</v>
      </c>
    </row>
    <row r="48" spans="1:11" ht="15.75" x14ac:dyDescent="0.25">
      <c r="A48" s="45">
        <v>30</v>
      </c>
      <c r="B48" s="292"/>
      <c r="C48" s="33" t="s">
        <v>207</v>
      </c>
      <c r="D48" s="31"/>
      <c r="E48" s="32"/>
    </row>
    <row r="49" spans="1:11" ht="15.75" x14ac:dyDescent="0.25">
      <c r="A49" s="45">
        <v>31</v>
      </c>
      <c r="B49" s="292"/>
      <c r="C49" s="30" t="s">
        <v>188</v>
      </c>
      <c r="D49" s="31"/>
      <c r="E49" s="32" t="s">
        <v>208</v>
      </c>
    </row>
    <row r="50" spans="1:11" ht="15.75" x14ac:dyDescent="0.25">
      <c r="A50" s="45">
        <v>32</v>
      </c>
      <c r="B50" s="292"/>
      <c r="C50" s="30" t="s">
        <v>220</v>
      </c>
      <c r="D50" s="31"/>
      <c r="E50" s="32" t="s">
        <v>36</v>
      </c>
    </row>
    <row r="51" spans="1:11" s="275" customFormat="1" ht="15.75" x14ac:dyDescent="0.25">
      <c r="A51" s="271">
        <v>33</v>
      </c>
      <c r="B51" s="292"/>
      <c r="C51" s="272" t="s">
        <v>245</v>
      </c>
      <c r="D51" s="273"/>
      <c r="E51" s="279"/>
      <c r="K51" s="276"/>
    </row>
    <row r="52" spans="1:11" s="275" customFormat="1" ht="15.75" x14ac:dyDescent="0.25">
      <c r="A52" s="271"/>
      <c r="B52" s="292"/>
      <c r="C52" s="272" t="s">
        <v>202</v>
      </c>
      <c r="D52" s="273"/>
      <c r="E52" s="279"/>
      <c r="K52" s="276"/>
    </row>
    <row r="53" spans="1:11" ht="16.5" thickBot="1" x14ac:dyDescent="0.3">
      <c r="A53" s="45">
        <v>36</v>
      </c>
      <c r="B53" s="292"/>
      <c r="C53" s="30" t="s">
        <v>46</v>
      </c>
      <c r="D53" s="31"/>
      <c r="E53" s="32"/>
    </row>
    <row r="54" spans="1:11" ht="15.75" x14ac:dyDescent="0.25">
      <c r="A54" s="45">
        <v>42</v>
      </c>
      <c r="B54" s="291" t="s">
        <v>49</v>
      </c>
      <c r="C54" s="223" t="s">
        <v>34</v>
      </c>
      <c r="D54" s="214"/>
      <c r="E54" s="32"/>
    </row>
    <row r="55" spans="1:11" ht="30" x14ac:dyDescent="0.25">
      <c r="A55" s="45">
        <v>43</v>
      </c>
      <c r="B55" s="292"/>
      <c r="C55" s="224" t="s">
        <v>235</v>
      </c>
      <c r="D55" s="214"/>
      <c r="E55" s="32"/>
    </row>
    <row r="56" spans="1:11" ht="15.75" x14ac:dyDescent="0.25">
      <c r="A56" s="45">
        <v>45</v>
      </c>
      <c r="B56" s="292"/>
      <c r="C56" s="224" t="s">
        <v>48</v>
      </c>
      <c r="D56" s="214"/>
      <c r="E56" s="32"/>
    </row>
    <row r="57" spans="1:11" ht="43.5" customHeight="1" x14ac:dyDescent="0.25">
      <c r="A57" s="45">
        <v>46</v>
      </c>
      <c r="B57" s="292"/>
      <c r="C57" s="224" t="s">
        <v>246</v>
      </c>
      <c r="D57" s="214"/>
      <c r="E57" s="32"/>
    </row>
    <row r="58" spans="1:11" ht="16.5" thickBot="1" x14ac:dyDescent="0.3">
      <c r="A58" s="45">
        <v>47</v>
      </c>
      <c r="B58" s="296"/>
      <c r="C58" s="225" t="s">
        <v>171</v>
      </c>
      <c r="D58" s="214"/>
      <c r="E58" s="32" t="s">
        <v>36</v>
      </c>
    </row>
    <row r="59" spans="1:11" ht="15.75" x14ac:dyDescent="0.25">
      <c r="A59" s="41">
        <v>48</v>
      </c>
      <c r="B59" s="300" t="s">
        <v>50</v>
      </c>
      <c r="C59" s="50" t="s">
        <v>34</v>
      </c>
      <c r="D59" s="27"/>
      <c r="E59" s="47"/>
    </row>
    <row r="60" spans="1:11" ht="30" x14ac:dyDescent="0.25">
      <c r="A60" s="41">
        <v>49</v>
      </c>
      <c r="B60" s="297"/>
      <c r="C60" s="42" t="s">
        <v>233</v>
      </c>
      <c r="D60" s="31"/>
      <c r="E60" s="24"/>
    </row>
    <row r="61" spans="1:11" ht="15.75" x14ac:dyDescent="0.25">
      <c r="A61" s="41">
        <v>50</v>
      </c>
      <c r="B61" s="297"/>
      <c r="C61" s="42" t="s">
        <v>224</v>
      </c>
      <c r="D61" s="31"/>
      <c r="E61" s="24"/>
    </row>
    <row r="62" spans="1:11" ht="15.75" x14ac:dyDescent="0.25">
      <c r="A62" s="41">
        <v>51</v>
      </c>
      <c r="B62" s="297"/>
      <c r="C62" s="42" t="s">
        <v>37</v>
      </c>
      <c r="D62" s="31"/>
      <c r="E62" s="24" t="s">
        <v>36</v>
      </c>
    </row>
    <row r="63" spans="1:11" ht="15.75" x14ac:dyDescent="0.25">
      <c r="A63" s="41"/>
      <c r="B63" s="297"/>
      <c r="C63" s="46" t="s">
        <v>226</v>
      </c>
      <c r="D63" s="31"/>
      <c r="E63" s="24"/>
    </row>
    <row r="64" spans="1:11" ht="16.5" thickBot="1" x14ac:dyDescent="0.3">
      <c r="A64" s="41">
        <v>53</v>
      </c>
      <c r="B64" s="301"/>
      <c r="C64" s="201" t="s">
        <v>173</v>
      </c>
      <c r="D64" s="48"/>
      <c r="E64" s="49"/>
    </row>
    <row r="65" spans="1:11" ht="15.75" x14ac:dyDescent="0.25">
      <c r="A65" s="45">
        <v>54</v>
      </c>
      <c r="B65" s="291" t="s">
        <v>51</v>
      </c>
      <c r="C65" s="51" t="s">
        <v>34</v>
      </c>
      <c r="D65" s="27"/>
      <c r="E65" s="28"/>
    </row>
    <row r="66" spans="1:11" ht="30" x14ac:dyDescent="0.25">
      <c r="A66" s="45">
        <v>55</v>
      </c>
      <c r="B66" s="292"/>
      <c r="C66" s="52" t="s">
        <v>235</v>
      </c>
      <c r="D66" s="31"/>
      <c r="E66" s="32"/>
    </row>
    <row r="67" spans="1:11" ht="15.75" x14ac:dyDescent="0.25">
      <c r="A67" s="29">
        <v>57</v>
      </c>
      <c r="B67" s="292"/>
      <c r="C67" s="35" t="s">
        <v>225</v>
      </c>
      <c r="D67" s="31"/>
      <c r="E67" s="32"/>
    </row>
    <row r="68" spans="1:11" ht="15.75" x14ac:dyDescent="0.25">
      <c r="A68" s="29">
        <v>58</v>
      </c>
      <c r="B68" s="292"/>
      <c r="C68" s="53" t="s">
        <v>52</v>
      </c>
      <c r="D68" s="31"/>
      <c r="E68" s="32"/>
    </row>
    <row r="69" spans="1:11" ht="30" x14ac:dyDescent="0.25">
      <c r="A69" s="29">
        <v>59</v>
      </c>
      <c r="B69" s="292"/>
      <c r="C69" s="35" t="s">
        <v>239</v>
      </c>
      <c r="D69" s="31"/>
      <c r="E69" s="32" t="s">
        <v>166</v>
      </c>
    </row>
    <row r="70" spans="1:11" ht="15.75" x14ac:dyDescent="0.25">
      <c r="A70" s="45">
        <v>60</v>
      </c>
      <c r="B70" s="292"/>
      <c r="C70" s="54" t="s">
        <v>48</v>
      </c>
      <c r="D70" s="31"/>
      <c r="E70" s="32"/>
    </row>
    <row r="71" spans="1:11" ht="15.75" x14ac:dyDescent="0.25">
      <c r="A71" s="45">
        <v>61</v>
      </c>
      <c r="B71" s="292"/>
      <c r="C71" s="54" t="s">
        <v>206</v>
      </c>
      <c r="D71" s="31"/>
      <c r="E71" s="32"/>
    </row>
    <row r="72" spans="1:11" ht="16.5" thickBot="1" x14ac:dyDescent="0.3">
      <c r="A72" s="235">
        <v>62</v>
      </c>
      <c r="B72" s="292"/>
      <c r="C72" s="236" t="s">
        <v>247</v>
      </c>
      <c r="D72" s="31"/>
      <c r="E72" s="32" t="s">
        <v>36</v>
      </c>
    </row>
    <row r="73" spans="1:11" ht="15.75" x14ac:dyDescent="0.25">
      <c r="A73" s="237">
        <v>63</v>
      </c>
      <c r="B73" s="300" t="s">
        <v>53</v>
      </c>
      <c r="C73" s="238" t="s">
        <v>34</v>
      </c>
      <c r="D73" s="214"/>
      <c r="E73" s="24"/>
    </row>
    <row r="74" spans="1:11" ht="45" x14ac:dyDescent="0.25">
      <c r="A74" s="239">
        <v>64</v>
      </c>
      <c r="B74" s="297"/>
      <c r="C74" s="217" t="s">
        <v>237</v>
      </c>
      <c r="D74" s="214"/>
      <c r="E74" s="24"/>
    </row>
    <row r="75" spans="1:11" ht="75" x14ac:dyDescent="0.25">
      <c r="A75" s="239"/>
      <c r="B75" s="297"/>
      <c r="C75" s="215" t="s">
        <v>230</v>
      </c>
      <c r="D75" s="214"/>
      <c r="E75" s="24"/>
    </row>
    <row r="76" spans="1:11" ht="15.75" x14ac:dyDescent="0.25">
      <c r="A76" s="239">
        <v>66</v>
      </c>
      <c r="B76" s="297"/>
      <c r="C76" s="217" t="s">
        <v>54</v>
      </c>
      <c r="D76" s="214"/>
      <c r="E76" s="24"/>
    </row>
    <row r="77" spans="1:11" s="275" customFormat="1" ht="30" x14ac:dyDescent="0.25">
      <c r="A77" s="280">
        <v>67</v>
      </c>
      <c r="B77" s="297"/>
      <c r="C77" s="277" t="s">
        <v>248</v>
      </c>
      <c r="D77" s="278"/>
      <c r="E77" s="274"/>
      <c r="K77" s="276"/>
    </row>
    <row r="78" spans="1:11" ht="15.75" x14ac:dyDescent="0.25">
      <c r="A78" s="239">
        <v>68</v>
      </c>
      <c r="B78" s="297"/>
      <c r="C78" s="217" t="s">
        <v>213</v>
      </c>
      <c r="D78" s="214"/>
      <c r="E78" s="24" t="s">
        <v>36</v>
      </c>
    </row>
    <row r="79" spans="1:11" ht="30" x14ac:dyDescent="0.25">
      <c r="A79" s="239">
        <v>69</v>
      </c>
      <c r="B79" s="297"/>
      <c r="C79" s="217" t="s">
        <v>209</v>
      </c>
      <c r="D79" s="214"/>
      <c r="E79" s="24"/>
    </row>
    <row r="80" spans="1:11" ht="16.5" thickBot="1" x14ac:dyDescent="0.3">
      <c r="A80" s="240">
        <v>70</v>
      </c>
      <c r="B80" s="301"/>
      <c r="C80" s="241" t="s">
        <v>210</v>
      </c>
      <c r="D80" s="214"/>
      <c r="E80" s="24"/>
    </row>
    <row r="81" spans="1:11" ht="15.75" x14ac:dyDescent="0.25">
      <c r="A81" s="25">
        <v>71</v>
      </c>
      <c r="B81" s="291" t="s">
        <v>55</v>
      </c>
      <c r="C81" s="56" t="s">
        <v>34</v>
      </c>
      <c r="D81" s="27"/>
      <c r="E81" s="28"/>
    </row>
    <row r="82" spans="1:11" ht="45.75" thickBot="1" x14ac:dyDescent="0.3">
      <c r="A82" s="29">
        <v>72</v>
      </c>
      <c r="B82" s="292"/>
      <c r="C82" s="30" t="s">
        <v>238</v>
      </c>
      <c r="D82" s="31"/>
      <c r="E82" s="32"/>
    </row>
    <row r="83" spans="1:11" ht="30" x14ac:dyDescent="0.25">
      <c r="A83" s="29">
        <v>73</v>
      </c>
      <c r="B83" s="292"/>
      <c r="C83" s="30" t="s">
        <v>240</v>
      </c>
      <c r="D83" s="226"/>
      <c r="E83" s="229"/>
    </row>
    <row r="84" spans="1:11" s="275" customFormat="1" ht="34.5" customHeight="1" x14ac:dyDescent="0.25">
      <c r="A84" s="280">
        <v>74</v>
      </c>
      <c r="B84" s="292"/>
      <c r="C84" s="272" t="s">
        <v>249</v>
      </c>
      <c r="D84" s="281"/>
      <c r="E84" s="282" t="s">
        <v>56</v>
      </c>
      <c r="K84" s="276"/>
    </row>
    <row r="85" spans="1:11" ht="15.75" x14ac:dyDescent="0.25">
      <c r="A85" s="202">
        <v>75</v>
      </c>
      <c r="B85" s="292"/>
      <c r="C85" s="35" t="s">
        <v>189</v>
      </c>
      <c r="D85" s="226"/>
      <c r="E85" s="230" t="s">
        <v>208</v>
      </c>
    </row>
    <row r="86" spans="1:11" ht="30.75" thickBot="1" x14ac:dyDescent="0.3">
      <c r="A86" s="283"/>
      <c r="B86" s="292"/>
      <c r="C86" s="284" t="s">
        <v>250</v>
      </c>
      <c r="D86" s="226"/>
      <c r="E86" s="231" t="s">
        <v>36</v>
      </c>
    </row>
    <row r="87" spans="1:11" s="58" customFormat="1" ht="16.5" thickBot="1" x14ac:dyDescent="0.3">
      <c r="A87" s="203">
        <v>77</v>
      </c>
      <c r="B87" s="296"/>
      <c r="C87" s="57" t="s">
        <v>211</v>
      </c>
      <c r="D87" s="227"/>
      <c r="K87" s="59"/>
    </row>
    <row r="88" spans="1:11" s="61" customFormat="1" ht="15.75" x14ac:dyDescent="0.25">
      <c r="A88" s="39">
        <v>78</v>
      </c>
      <c r="B88" s="297" t="s">
        <v>57</v>
      </c>
      <c r="C88" s="60" t="s">
        <v>34</v>
      </c>
      <c r="D88" s="228"/>
      <c r="E88" s="232" t="s">
        <v>221</v>
      </c>
      <c r="K88" s="62"/>
    </row>
    <row r="89" spans="1:11" ht="30" x14ac:dyDescent="0.25">
      <c r="A89" s="41">
        <v>79</v>
      </c>
      <c r="B89" s="297"/>
      <c r="C89" s="42" t="s">
        <v>235</v>
      </c>
      <c r="D89" s="226"/>
      <c r="E89" s="221" t="s">
        <v>222</v>
      </c>
    </row>
    <row r="90" spans="1:11" ht="15.75" x14ac:dyDescent="0.25">
      <c r="A90" s="41">
        <v>80</v>
      </c>
      <c r="B90" s="297"/>
      <c r="C90" s="42"/>
      <c r="D90" s="226"/>
      <c r="E90" s="221" t="s">
        <v>223</v>
      </c>
    </row>
    <row r="91" spans="1:11" ht="15.75" x14ac:dyDescent="0.25">
      <c r="A91" s="41">
        <v>81</v>
      </c>
      <c r="B91" s="297"/>
      <c r="C91" s="42" t="s">
        <v>214</v>
      </c>
      <c r="D91" s="226"/>
      <c r="E91" s="221" t="s">
        <v>36</v>
      </c>
    </row>
    <row r="92" spans="1:11" ht="15.75" x14ac:dyDescent="0.25">
      <c r="A92" s="41">
        <v>82</v>
      </c>
      <c r="B92" s="297"/>
      <c r="C92" s="63" t="s">
        <v>212</v>
      </c>
      <c r="D92" s="226"/>
      <c r="E92" s="233" t="s">
        <v>168</v>
      </c>
    </row>
    <row r="93" spans="1:11" ht="15.75" x14ac:dyDescent="0.25">
      <c r="A93" s="55">
        <v>83</v>
      </c>
      <c r="B93" s="297"/>
      <c r="C93" s="46"/>
      <c r="D93" s="226"/>
      <c r="E93" s="233"/>
    </row>
    <row r="94" spans="1:11" s="61" customFormat="1" ht="19.5" thickBot="1" x14ac:dyDescent="0.3">
      <c r="A94" s="64"/>
      <c r="B94" s="65"/>
      <c r="C94" s="66"/>
      <c r="D94" s="67"/>
      <c r="E94" s="234"/>
      <c r="K94" s="62"/>
    </row>
    <row r="95" spans="1:11" s="61" customFormat="1" x14ac:dyDescent="0.25">
      <c r="A95" s="4"/>
      <c r="B95" s="2"/>
      <c r="C95" s="4"/>
      <c r="D95" s="1"/>
      <c r="E95" s="68"/>
      <c r="K95" s="62"/>
    </row>
    <row r="96" spans="1:11" s="61" customFormat="1" x14ac:dyDescent="0.25">
      <c r="A96" s="4"/>
      <c r="B96" s="2"/>
      <c r="C96" s="4"/>
      <c r="D96" s="1"/>
      <c r="E96" s="68"/>
      <c r="K96" s="62"/>
    </row>
    <row r="97" spans="1:11" s="61" customFormat="1" x14ac:dyDescent="0.25">
      <c r="A97" s="4"/>
      <c r="B97" s="2"/>
      <c r="C97" s="4"/>
      <c r="D97" s="1"/>
      <c r="E97" s="68"/>
      <c r="K97" s="62"/>
    </row>
    <row r="98" spans="1:11" x14ac:dyDescent="0.25">
      <c r="A98" s="4"/>
      <c r="C98" s="4"/>
    </row>
    <row r="99" spans="1:11" x14ac:dyDescent="0.25">
      <c r="A99" s="4"/>
      <c r="C99" s="4"/>
    </row>
    <row r="100" spans="1:11" x14ac:dyDescent="0.25">
      <c r="A100" s="4"/>
      <c r="C100" s="4"/>
    </row>
    <row r="101" spans="1:11" x14ac:dyDescent="0.25">
      <c r="A101" s="4"/>
      <c r="C101" s="4"/>
    </row>
    <row r="102" spans="1:11" x14ac:dyDescent="0.25">
      <c r="A102" s="4"/>
      <c r="C102" s="4"/>
    </row>
    <row r="103" spans="1:11" x14ac:dyDescent="0.25">
      <c r="A103" s="4"/>
      <c r="C103" s="4"/>
      <c r="D103" s="4"/>
    </row>
    <row r="104" spans="1:11" x14ac:dyDescent="0.25">
      <c r="A104" s="4"/>
      <c r="C104" s="4"/>
      <c r="D104" s="4"/>
    </row>
    <row r="105" spans="1:11" x14ac:dyDescent="0.25">
      <c r="A105" s="4"/>
      <c r="C105" s="4"/>
      <c r="D105" s="4"/>
    </row>
    <row r="106" spans="1:11" x14ac:dyDescent="0.25">
      <c r="A106" s="4"/>
      <c r="C106" s="4"/>
      <c r="D106" s="4"/>
    </row>
    <row r="107" spans="1:11" x14ac:dyDescent="0.25">
      <c r="A107" s="4"/>
      <c r="C107" s="4"/>
      <c r="D107" s="4"/>
    </row>
    <row r="108" spans="1:11" x14ac:dyDescent="0.25">
      <c r="A108" s="4"/>
      <c r="C108" s="4"/>
      <c r="D108" s="4"/>
    </row>
    <row r="109" spans="1:11" x14ac:dyDescent="0.25">
      <c r="A109" s="4"/>
      <c r="C109" s="4"/>
      <c r="D109" s="4"/>
    </row>
    <row r="110" spans="1:11" x14ac:dyDescent="0.25">
      <c r="A110" s="4"/>
      <c r="C110" s="4"/>
      <c r="D110" s="4"/>
    </row>
    <row r="111" spans="1:11" x14ac:dyDescent="0.25">
      <c r="A111" s="4"/>
      <c r="C111" s="4"/>
      <c r="D111" s="4"/>
    </row>
    <row r="112" spans="1:11" x14ac:dyDescent="0.25">
      <c r="A112" s="4"/>
      <c r="C112" s="4"/>
      <c r="D112" s="4"/>
    </row>
    <row r="113" spans="1:4" x14ac:dyDescent="0.25">
      <c r="A113" s="4"/>
      <c r="C113" s="4"/>
      <c r="D113" s="4"/>
    </row>
    <row r="114" spans="1:4" x14ac:dyDescent="0.25">
      <c r="A114" s="4"/>
      <c r="C114" s="4"/>
      <c r="D114" s="4"/>
    </row>
    <row r="115" spans="1:4" x14ac:dyDescent="0.25">
      <c r="A115" s="4"/>
      <c r="C115" s="4"/>
      <c r="D115" s="4"/>
    </row>
    <row r="116" spans="1:4" x14ac:dyDescent="0.25">
      <c r="A116" s="4"/>
      <c r="C116" s="4"/>
      <c r="D116" s="4"/>
    </row>
    <row r="117" spans="1:4" x14ac:dyDescent="0.25">
      <c r="A117" s="4"/>
      <c r="C117" s="4"/>
      <c r="D117" s="4"/>
    </row>
    <row r="118" spans="1:4" x14ac:dyDescent="0.25">
      <c r="A118" s="4"/>
      <c r="C118" s="4"/>
      <c r="D118" s="4"/>
    </row>
    <row r="119" spans="1:4" x14ac:dyDescent="0.25">
      <c r="A119" s="4"/>
      <c r="C119" s="4"/>
      <c r="D119" s="4"/>
    </row>
    <row r="120" spans="1:4" x14ac:dyDescent="0.25">
      <c r="A120" s="4"/>
      <c r="C120" s="4"/>
      <c r="D120" s="4"/>
    </row>
    <row r="121" spans="1:4" x14ac:dyDescent="0.25">
      <c r="A121" s="4"/>
      <c r="C121" s="4"/>
      <c r="D121" s="4"/>
    </row>
    <row r="122" spans="1:4" x14ac:dyDescent="0.25">
      <c r="A122" s="4"/>
      <c r="C122" s="4"/>
      <c r="D122" s="4"/>
    </row>
    <row r="123" spans="1:4" x14ac:dyDescent="0.25">
      <c r="A123" s="4"/>
      <c r="C123" s="4"/>
      <c r="D123" s="4"/>
    </row>
    <row r="124" spans="1:4" x14ac:dyDescent="0.25">
      <c r="A124" s="4"/>
      <c r="C124" s="4"/>
      <c r="D124" s="4"/>
    </row>
    <row r="125" spans="1:4" x14ac:dyDescent="0.25">
      <c r="A125" s="4"/>
      <c r="C125" s="4"/>
      <c r="D125" s="4"/>
    </row>
    <row r="126" spans="1:4" x14ac:dyDescent="0.25">
      <c r="A126" s="4"/>
      <c r="C126" s="4"/>
      <c r="D126" s="4"/>
    </row>
  </sheetData>
  <mergeCells count="12">
    <mergeCell ref="B88:B93"/>
    <mergeCell ref="B54:B58"/>
    <mergeCell ref="B59:B64"/>
    <mergeCell ref="B65:B72"/>
    <mergeCell ref="B73:B80"/>
    <mergeCell ref="B81:B87"/>
    <mergeCell ref="B46:B53"/>
    <mergeCell ref="B4:B17"/>
    <mergeCell ref="B18:B23"/>
    <mergeCell ref="B24:B31"/>
    <mergeCell ref="B32:B39"/>
    <mergeCell ref="B40:B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1"/>
  <sheetViews>
    <sheetView topLeftCell="A30" workbookViewId="0">
      <selection activeCell="Q56" sqref="Q56"/>
    </sheetView>
  </sheetViews>
  <sheetFormatPr defaultColWidth="8.7109375" defaultRowHeight="15" x14ac:dyDescent="0.25"/>
  <cols>
    <col min="1" max="1" width="6.140625" style="103" customWidth="1"/>
    <col min="2" max="2" width="16.42578125" style="103" customWidth="1"/>
    <col min="3" max="3" width="24.42578125" style="103" customWidth="1"/>
    <col min="4" max="4" width="10" style="103" customWidth="1"/>
    <col min="5" max="5" width="12.7109375" style="103" customWidth="1"/>
    <col min="6" max="6" width="10.7109375" style="103" customWidth="1"/>
    <col min="7" max="7" width="12.140625" style="103" customWidth="1"/>
    <col min="8" max="8" width="13.140625" style="103" customWidth="1"/>
    <col min="9" max="9" width="9.85546875" style="103" bestFit="1" customWidth="1"/>
    <col min="10" max="10" width="10.42578125" style="103" customWidth="1"/>
    <col min="11" max="11" width="11" style="103" customWidth="1"/>
    <col min="12" max="12" width="11.7109375" style="103" customWidth="1"/>
    <col min="13" max="13" width="9.5703125" style="103" customWidth="1"/>
    <col min="14" max="14" width="10.85546875" style="103" customWidth="1"/>
    <col min="15" max="15" width="12.140625" style="103" customWidth="1"/>
    <col min="16" max="16" width="11.7109375" style="103" customWidth="1"/>
    <col min="17" max="17" width="11.7109375" style="106" customWidth="1"/>
    <col min="18" max="18" width="33.7109375" style="103" customWidth="1"/>
    <col min="19" max="16384" width="8.7109375" style="103"/>
  </cols>
  <sheetData>
    <row r="1" spans="1:18" s="72" customFormat="1" ht="15" customHeight="1" thickBot="1" x14ac:dyDescent="0.3">
      <c r="A1" s="71"/>
      <c r="B1" s="302" t="s">
        <v>58</v>
      </c>
      <c r="C1" s="302"/>
      <c r="Q1" s="73"/>
    </row>
    <row r="2" spans="1:18" s="78" customFormat="1" ht="12.75" x14ac:dyDescent="0.25">
      <c r="A2" s="74"/>
      <c r="B2" s="303" t="s">
        <v>59</v>
      </c>
      <c r="C2" s="305" t="s">
        <v>60</v>
      </c>
      <c r="D2" s="307" t="s">
        <v>61</v>
      </c>
      <c r="E2" s="75" t="s">
        <v>62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/>
      <c r="R2" s="309" t="s">
        <v>63</v>
      </c>
    </row>
    <row r="3" spans="1:18" s="78" customFormat="1" ht="39" thickBot="1" x14ac:dyDescent="0.3">
      <c r="A3" s="74"/>
      <c r="B3" s="304"/>
      <c r="C3" s="306"/>
      <c r="D3" s="308"/>
      <c r="E3" s="79" t="s">
        <v>64</v>
      </c>
      <c r="F3" s="80" t="s">
        <v>65</v>
      </c>
      <c r="G3" s="80" t="s">
        <v>66</v>
      </c>
      <c r="H3" s="80" t="s">
        <v>67</v>
      </c>
      <c r="I3" s="80" t="s">
        <v>68</v>
      </c>
      <c r="J3" s="80" t="s">
        <v>69</v>
      </c>
      <c r="K3" s="80" t="s">
        <v>70</v>
      </c>
      <c r="L3" s="80" t="s">
        <v>71</v>
      </c>
      <c r="M3" s="81" t="s">
        <v>72</v>
      </c>
      <c r="N3" s="81" t="s">
        <v>73</v>
      </c>
      <c r="O3" s="81" t="s">
        <v>74</v>
      </c>
      <c r="P3" s="81" t="s">
        <v>75</v>
      </c>
      <c r="Q3" s="82" t="s">
        <v>76</v>
      </c>
      <c r="R3" s="310"/>
    </row>
    <row r="4" spans="1:18" s="72" customFormat="1" ht="12.75" x14ac:dyDescent="0.25">
      <c r="A4" s="71"/>
      <c r="B4" s="311" t="s">
        <v>77</v>
      </c>
      <c r="C4" s="83" t="s">
        <v>78</v>
      </c>
      <c r="D4" s="84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>
        <f t="shared" ref="Q4:Q55" si="0">SUM(E4:P4)</f>
        <v>0</v>
      </c>
      <c r="R4" s="84"/>
    </row>
    <row r="5" spans="1:18" s="72" customFormat="1" ht="12.75" x14ac:dyDescent="0.25">
      <c r="A5" s="71"/>
      <c r="B5" s="311"/>
      <c r="C5" s="83" t="s">
        <v>79</v>
      </c>
      <c r="D5" s="87">
        <v>2</v>
      </c>
      <c r="E5" s="85">
        <v>6000</v>
      </c>
      <c r="F5" s="85">
        <v>300</v>
      </c>
      <c r="G5" s="85"/>
      <c r="H5" s="85"/>
      <c r="I5" s="85"/>
      <c r="J5" s="85"/>
      <c r="K5" s="85"/>
      <c r="L5" s="85"/>
      <c r="M5" s="85"/>
      <c r="N5" s="85"/>
      <c r="O5" s="85">
        <v>2000</v>
      </c>
      <c r="P5" s="85"/>
      <c r="Q5" s="86">
        <f t="shared" si="0"/>
        <v>8300</v>
      </c>
      <c r="R5" s="84"/>
    </row>
    <row r="6" spans="1:18" s="72" customFormat="1" ht="12.75" x14ac:dyDescent="0.25">
      <c r="A6" s="71"/>
      <c r="B6" s="311"/>
      <c r="C6" s="83" t="s">
        <v>80</v>
      </c>
      <c r="D6" s="87">
        <v>4</v>
      </c>
      <c r="E6" s="85"/>
      <c r="F6" s="85">
        <v>600</v>
      </c>
      <c r="G6" s="85"/>
      <c r="H6" s="85">
        <v>10600</v>
      </c>
      <c r="I6" s="85"/>
      <c r="J6" s="85"/>
      <c r="K6" s="85"/>
      <c r="L6" s="85"/>
      <c r="M6" s="85"/>
      <c r="N6" s="85"/>
      <c r="O6" s="85">
        <v>2000</v>
      </c>
      <c r="P6" s="85"/>
      <c r="Q6" s="86">
        <f t="shared" si="0"/>
        <v>13200</v>
      </c>
      <c r="R6" s="84"/>
    </row>
    <row r="7" spans="1:18" s="72" customFormat="1" ht="12.75" x14ac:dyDescent="0.25">
      <c r="A7" s="71"/>
      <c r="B7" s="311"/>
      <c r="C7" s="83" t="s">
        <v>183</v>
      </c>
      <c r="D7" s="87"/>
      <c r="E7" s="85"/>
      <c r="F7" s="85">
        <v>300</v>
      </c>
      <c r="G7" s="85"/>
      <c r="H7" s="85"/>
      <c r="I7" s="85"/>
      <c r="J7" s="85"/>
      <c r="K7" s="85"/>
      <c r="L7" s="85"/>
      <c r="M7" s="85"/>
      <c r="N7" s="85"/>
      <c r="O7" s="85">
        <v>2000</v>
      </c>
      <c r="P7" s="85"/>
      <c r="Q7" s="86">
        <f t="shared" si="0"/>
        <v>2300</v>
      </c>
      <c r="R7" s="84"/>
    </row>
    <row r="8" spans="1:18" s="72" customFormat="1" ht="12.75" x14ac:dyDescent="0.25">
      <c r="A8" s="71"/>
      <c r="B8" s="311"/>
      <c r="C8" s="83" t="s">
        <v>82</v>
      </c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6">
        <f t="shared" si="0"/>
        <v>0</v>
      </c>
      <c r="R8" s="84"/>
    </row>
    <row r="9" spans="1:18" s="72" customFormat="1" ht="12.75" x14ac:dyDescent="0.25">
      <c r="A9" s="71"/>
      <c r="B9" s="312"/>
      <c r="C9" s="83" t="s">
        <v>83</v>
      </c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>
        <f t="shared" si="0"/>
        <v>0</v>
      </c>
      <c r="R9" s="84"/>
    </row>
    <row r="10" spans="1:18" s="72" customFormat="1" ht="12.75" x14ac:dyDescent="0.25">
      <c r="A10" s="71"/>
      <c r="B10" s="323" t="s">
        <v>227</v>
      </c>
      <c r="C10" s="88" t="s">
        <v>78</v>
      </c>
      <c r="D10" s="89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>
        <f t="shared" si="0"/>
        <v>0</v>
      </c>
      <c r="R10" s="89"/>
    </row>
    <row r="11" spans="1:18" s="72" customFormat="1" ht="12.75" x14ac:dyDescent="0.25">
      <c r="A11" s="71"/>
      <c r="B11" s="324"/>
      <c r="C11" s="83" t="s">
        <v>79</v>
      </c>
      <c r="D11" s="84">
        <v>1</v>
      </c>
      <c r="E11" s="85">
        <v>6000</v>
      </c>
      <c r="F11" s="85">
        <v>300</v>
      </c>
      <c r="G11" s="85"/>
      <c r="H11" s="85"/>
      <c r="I11" s="85"/>
      <c r="J11" s="85"/>
      <c r="K11" s="85"/>
      <c r="L11" s="85"/>
      <c r="M11" s="85"/>
      <c r="N11" s="85"/>
      <c r="O11" s="85">
        <v>2000</v>
      </c>
      <c r="P11" s="85"/>
      <c r="Q11" s="86">
        <f t="shared" si="0"/>
        <v>8300</v>
      </c>
      <c r="R11" s="84"/>
    </row>
    <row r="12" spans="1:18" s="72" customFormat="1" ht="12.75" x14ac:dyDescent="0.25">
      <c r="A12" s="71"/>
      <c r="B12" s="324"/>
      <c r="C12" s="83" t="s">
        <v>80</v>
      </c>
      <c r="D12" s="84">
        <v>4</v>
      </c>
      <c r="E12" s="85"/>
      <c r="F12" s="85">
        <v>600</v>
      </c>
      <c r="G12" s="85"/>
      <c r="H12" s="85">
        <v>10600</v>
      </c>
      <c r="I12" s="85"/>
      <c r="J12" s="85"/>
      <c r="K12" s="85"/>
      <c r="L12" s="85"/>
      <c r="M12" s="85"/>
      <c r="N12" s="85"/>
      <c r="O12" s="85">
        <v>2000</v>
      </c>
      <c r="P12" s="85"/>
      <c r="Q12" s="86">
        <f t="shared" si="0"/>
        <v>13200</v>
      </c>
      <c r="R12" s="84"/>
    </row>
    <row r="13" spans="1:18" s="72" customFormat="1" ht="12.75" x14ac:dyDescent="0.25">
      <c r="A13" s="71"/>
      <c r="B13" s="324"/>
      <c r="C13" s="83" t="s">
        <v>183</v>
      </c>
      <c r="D13" s="84">
        <v>1</v>
      </c>
      <c r="E13" s="85"/>
      <c r="F13" s="85">
        <v>300</v>
      </c>
      <c r="G13" s="85"/>
      <c r="H13" s="85"/>
      <c r="I13" s="85"/>
      <c r="J13" s="85"/>
      <c r="K13" s="85"/>
      <c r="L13" s="85"/>
      <c r="M13" s="85"/>
      <c r="N13" s="85"/>
      <c r="O13" s="85">
        <v>2000</v>
      </c>
      <c r="P13" s="85"/>
      <c r="Q13" s="86">
        <f t="shared" si="0"/>
        <v>2300</v>
      </c>
      <c r="R13" s="84"/>
    </row>
    <row r="14" spans="1:18" s="72" customFormat="1" ht="12.75" x14ac:dyDescent="0.25">
      <c r="A14" s="71"/>
      <c r="B14" s="324"/>
      <c r="C14" s="83" t="s">
        <v>82</v>
      </c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6">
        <f t="shared" si="0"/>
        <v>0</v>
      </c>
      <c r="R14" s="84"/>
    </row>
    <row r="15" spans="1:18" s="72" customFormat="1" ht="12.75" x14ac:dyDescent="0.25">
      <c r="A15" s="71"/>
      <c r="B15" s="324"/>
      <c r="C15" s="83" t="s">
        <v>78</v>
      </c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6">
        <f t="shared" si="0"/>
        <v>0</v>
      </c>
      <c r="R15" s="84"/>
    </row>
    <row r="16" spans="1:18" s="72" customFormat="1" ht="12.75" x14ac:dyDescent="0.25">
      <c r="A16" s="71"/>
      <c r="B16" s="324"/>
      <c r="C16" s="83" t="s">
        <v>79</v>
      </c>
      <c r="D16" s="90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>
        <f t="shared" si="0"/>
        <v>0</v>
      </c>
      <c r="R16" s="84"/>
    </row>
    <row r="17" spans="1:18" s="72" customFormat="1" ht="12.75" x14ac:dyDescent="0.25">
      <c r="A17" s="71"/>
      <c r="B17" s="324"/>
      <c r="C17" s="83" t="s">
        <v>80</v>
      </c>
      <c r="D17" s="90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>
        <f t="shared" si="0"/>
        <v>0</v>
      </c>
      <c r="R17" s="84"/>
    </row>
    <row r="18" spans="1:18" s="72" customFormat="1" ht="12.75" x14ac:dyDescent="0.25">
      <c r="A18" s="71"/>
      <c r="B18" s="324"/>
      <c r="C18" s="83" t="s">
        <v>183</v>
      </c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6">
        <f t="shared" si="0"/>
        <v>0</v>
      </c>
      <c r="R18" s="84"/>
    </row>
    <row r="19" spans="1:18" s="72" customFormat="1" ht="12.75" x14ac:dyDescent="0.25">
      <c r="A19" s="71"/>
      <c r="B19" s="324"/>
      <c r="C19" s="83" t="s">
        <v>82</v>
      </c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>
        <f t="shared" si="0"/>
        <v>0</v>
      </c>
      <c r="R19" s="84"/>
    </row>
    <row r="20" spans="1:18" s="72" customFormat="1" ht="13.5" thickBot="1" x14ac:dyDescent="0.3">
      <c r="A20" s="71"/>
      <c r="B20" s="325"/>
      <c r="C20" s="83" t="s">
        <v>83</v>
      </c>
      <c r="D20" s="84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6">
        <f t="shared" si="0"/>
        <v>0</v>
      </c>
      <c r="R20" s="84"/>
    </row>
    <row r="21" spans="1:18" s="72" customFormat="1" ht="12.75" hidden="1" x14ac:dyDescent="0.25">
      <c r="A21" s="71"/>
      <c r="B21" s="326" t="s">
        <v>84</v>
      </c>
      <c r="C21" s="83" t="s">
        <v>78</v>
      </c>
      <c r="D21" s="84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>
        <f t="shared" si="0"/>
        <v>0</v>
      </c>
      <c r="R21" s="84"/>
    </row>
    <row r="22" spans="1:18" s="72" customFormat="1" ht="12.75" hidden="1" x14ac:dyDescent="0.25">
      <c r="A22" s="71"/>
      <c r="B22" s="326"/>
      <c r="C22" s="83" t="s">
        <v>79</v>
      </c>
      <c r="D22" s="84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>
        <f t="shared" si="0"/>
        <v>0</v>
      </c>
      <c r="R22" s="84"/>
    </row>
    <row r="23" spans="1:18" s="72" customFormat="1" ht="12.75" hidden="1" x14ac:dyDescent="0.25">
      <c r="A23" s="71"/>
      <c r="B23" s="326"/>
      <c r="C23" s="83" t="s">
        <v>80</v>
      </c>
      <c r="D23" s="8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6">
        <f t="shared" si="0"/>
        <v>0</v>
      </c>
      <c r="R23" s="84"/>
    </row>
    <row r="24" spans="1:18" s="72" customFormat="1" ht="12.75" hidden="1" x14ac:dyDescent="0.25">
      <c r="A24" s="71"/>
      <c r="B24" s="326"/>
      <c r="C24" s="83" t="s">
        <v>81</v>
      </c>
      <c r="D24" s="84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6">
        <f t="shared" si="0"/>
        <v>0</v>
      </c>
      <c r="R24" s="84"/>
    </row>
    <row r="25" spans="1:18" s="72" customFormat="1" ht="12.75" hidden="1" x14ac:dyDescent="0.25">
      <c r="A25" s="71"/>
      <c r="B25" s="326"/>
      <c r="C25" s="83" t="s">
        <v>82</v>
      </c>
      <c r="D25" s="84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6">
        <f t="shared" si="0"/>
        <v>0</v>
      </c>
      <c r="R25" s="84"/>
    </row>
    <row r="26" spans="1:18" s="72" customFormat="1" ht="12.75" hidden="1" x14ac:dyDescent="0.25">
      <c r="A26" s="71"/>
      <c r="B26" s="327"/>
      <c r="C26" s="83" t="s">
        <v>83</v>
      </c>
      <c r="D26" s="84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>
        <f t="shared" si="0"/>
        <v>0</v>
      </c>
      <c r="R26" s="84"/>
    </row>
    <row r="27" spans="1:18" s="72" customFormat="1" ht="12" hidden="1" customHeight="1" x14ac:dyDescent="0.25">
      <c r="A27" s="71"/>
      <c r="B27" s="312" t="s">
        <v>85</v>
      </c>
      <c r="C27" s="83" t="s">
        <v>78</v>
      </c>
      <c r="D27" s="84"/>
      <c r="E27" s="85"/>
      <c r="F27" s="85"/>
      <c r="G27" s="85">
        <v>50000</v>
      </c>
      <c r="H27" s="85"/>
      <c r="I27" s="85"/>
      <c r="J27" s="85"/>
      <c r="K27" s="85"/>
      <c r="L27" s="85"/>
      <c r="M27" s="85"/>
      <c r="N27" s="85"/>
      <c r="O27" s="85"/>
      <c r="P27" s="85"/>
      <c r="Q27" s="86">
        <f t="shared" si="0"/>
        <v>50000</v>
      </c>
      <c r="R27" s="84"/>
    </row>
    <row r="28" spans="1:18" s="72" customFormat="1" ht="12.75" x14ac:dyDescent="0.25">
      <c r="A28" s="71"/>
      <c r="B28" s="313"/>
      <c r="C28" s="83" t="s">
        <v>79</v>
      </c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>
        <f t="shared" si="0"/>
        <v>0</v>
      </c>
      <c r="R28" s="84"/>
    </row>
    <row r="29" spans="1:18" s="72" customFormat="1" ht="12.75" x14ac:dyDescent="0.25">
      <c r="A29" s="71"/>
      <c r="B29" s="313"/>
      <c r="C29" s="83" t="s">
        <v>80</v>
      </c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6">
        <f t="shared" si="0"/>
        <v>0</v>
      </c>
      <c r="R29" s="84"/>
    </row>
    <row r="30" spans="1:18" s="72" customFormat="1" ht="12.75" x14ac:dyDescent="0.25">
      <c r="A30" s="71"/>
      <c r="B30" s="313"/>
      <c r="C30" s="83" t="s">
        <v>81</v>
      </c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6">
        <f t="shared" si="0"/>
        <v>0</v>
      </c>
      <c r="R30" s="84"/>
    </row>
    <row r="31" spans="1:18" s="72" customFormat="1" ht="12.75" x14ac:dyDescent="0.25">
      <c r="A31" s="71"/>
      <c r="B31" s="313"/>
      <c r="C31" s="83" t="s">
        <v>82</v>
      </c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>
        <f t="shared" si="0"/>
        <v>0</v>
      </c>
      <c r="R31" s="84"/>
    </row>
    <row r="32" spans="1:18" s="72" customFormat="1" ht="12.75" x14ac:dyDescent="0.25">
      <c r="A32" s="71"/>
      <c r="B32" s="314"/>
      <c r="C32" s="83" t="s">
        <v>83</v>
      </c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>
        <f t="shared" si="0"/>
        <v>0</v>
      </c>
      <c r="R32" s="84"/>
    </row>
    <row r="33" spans="1:18" s="72" customFormat="1" ht="12.75" x14ac:dyDescent="0.25">
      <c r="A33" s="71"/>
      <c r="B33" s="328" t="s">
        <v>86</v>
      </c>
      <c r="C33" s="83" t="s">
        <v>78</v>
      </c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6">
        <f t="shared" si="0"/>
        <v>0</v>
      </c>
      <c r="R33" s="84"/>
    </row>
    <row r="34" spans="1:18" s="72" customFormat="1" ht="12.75" x14ac:dyDescent="0.25">
      <c r="A34" s="71"/>
      <c r="B34" s="329"/>
      <c r="C34" s="83" t="s">
        <v>79</v>
      </c>
      <c r="D34" s="84">
        <v>1</v>
      </c>
      <c r="E34" s="85">
        <v>5000</v>
      </c>
      <c r="F34" s="85">
        <v>300</v>
      </c>
      <c r="G34" s="85"/>
      <c r="H34" s="85"/>
      <c r="I34" s="85"/>
      <c r="J34" s="85"/>
      <c r="K34" s="85"/>
      <c r="L34" s="85"/>
      <c r="M34" s="85"/>
      <c r="N34" s="85"/>
      <c r="O34" s="85">
        <v>2000</v>
      </c>
      <c r="P34" s="85"/>
      <c r="Q34" s="86">
        <f t="shared" si="0"/>
        <v>7300</v>
      </c>
      <c r="R34" s="84"/>
    </row>
    <row r="35" spans="1:18" s="72" customFormat="1" ht="12.75" x14ac:dyDescent="0.25">
      <c r="A35" s="71"/>
      <c r="B35" s="329"/>
      <c r="C35" s="83" t="s">
        <v>80</v>
      </c>
      <c r="D35" s="84">
        <v>4</v>
      </c>
      <c r="E35" s="85"/>
      <c r="F35" s="85">
        <v>600</v>
      </c>
      <c r="G35" s="85"/>
      <c r="H35" s="85">
        <v>10600</v>
      </c>
      <c r="I35" s="85"/>
      <c r="J35" s="85"/>
      <c r="K35" s="85"/>
      <c r="L35" s="85"/>
      <c r="M35" s="85"/>
      <c r="N35" s="85"/>
      <c r="O35" s="85"/>
      <c r="P35" s="85"/>
      <c r="Q35" s="86">
        <f t="shared" si="0"/>
        <v>11200</v>
      </c>
      <c r="R35" s="84"/>
    </row>
    <row r="36" spans="1:18" s="72" customFormat="1" ht="12.75" x14ac:dyDescent="0.25">
      <c r="A36" s="71"/>
      <c r="B36" s="329"/>
      <c r="C36" s="83" t="s">
        <v>82</v>
      </c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>
        <f t="shared" si="0"/>
        <v>0</v>
      </c>
      <c r="R36" s="84"/>
    </row>
    <row r="37" spans="1:18" s="72" customFormat="1" ht="12.75" x14ac:dyDescent="0.25">
      <c r="A37" s="71"/>
      <c r="B37" s="330"/>
      <c r="C37" s="83" t="s">
        <v>83</v>
      </c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>
        <f t="shared" si="0"/>
        <v>0</v>
      </c>
      <c r="R37" s="84"/>
    </row>
    <row r="38" spans="1:18" s="72" customFormat="1" ht="12" customHeight="1" x14ac:dyDescent="0.25">
      <c r="A38" s="71"/>
      <c r="B38" s="331" t="s">
        <v>87</v>
      </c>
      <c r="C38" s="83" t="s">
        <v>78</v>
      </c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6">
        <f t="shared" si="0"/>
        <v>0</v>
      </c>
      <c r="R38" s="84"/>
    </row>
    <row r="39" spans="1:18" s="72" customFormat="1" ht="12.75" x14ac:dyDescent="0.25">
      <c r="A39" s="71"/>
      <c r="B39" s="326"/>
      <c r="C39" s="83" t="s">
        <v>79</v>
      </c>
      <c r="D39" s="84">
        <v>1</v>
      </c>
      <c r="E39" s="85">
        <v>6000</v>
      </c>
      <c r="F39" s="85">
        <v>300</v>
      </c>
      <c r="G39" s="85"/>
      <c r="H39" s="85"/>
      <c r="I39" s="85"/>
      <c r="J39" s="85"/>
      <c r="K39" s="85"/>
      <c r="L39" s="85"/>
      <c r="M39" s="85"/>
      <c r="N39" s="85"/>
      <c r="O39" s="85">
        <v>2000</v>
      </c>
      <c r="P39" s="85"/>
      <c r="Q39" s="86">
        <f t="shared" si="0"/>
        <v>8300</v>
      </c>
      <c r="R39" s="84"/>
    </row>
    <row r="40" spans="1:18" s="72" customFormat="1" ht="12.75" x14ac:dyDescent="0.25">
      <c r="A40" s="71"/>
      <c r="B40" s="326"/>
      <c r="C40" s="83" t="s">
        <v>80</v>
      </c>
      <c r="D40" s="84"/>
      <c r="E40" s="85"/>
      <c r="F40" s="85">
        <v>600</v>
      </c>
      <c r="G40" s="85"/>
      <c r="H40" s="85">
        <v>6000</v>
      </c>
      <c r="I40" s="85"/>
      <c r="J40" s="85"/>
      <c r="K40" s="85"/>
      <c r="L40" s="85"/>
      <c r="M40" s="85"/>
      <c r="N40" s="85"/>
      <c r="O40" s="85">
        <v>2000</v>
      </c>
      <c r="P40" s="85"/>
      <c r="Q40" s="86">
        <f t="shared" si="0"/>
        <v>8600</v>
      </c>
      <c r="R40" s="84"/>
    </row>
    <row r="41" spans="1:18" s="72" customFormat="1" ht="12.75" x14ac:dyDescent="0.25">
      <c r="A41" s="71"/>
      <c r="B41" s="326"/>
      <c r="C41" s="83" t="s">
        <v>183</v>
      </c>
      <c r="D41" s="84"/>
      <c r="E41" s="85"/>
      <c r="F41" s="85">
        <v>300</v>
      </c>
      <c r="G41" s="85"/>
      <c r="H41" s="85"/>
      <c r="I41" s="85"/>
      <c r="J41" s="85"/>
      <c r="K41" s="85"/>
      <c r="L41" s="85"/>
      <c r="M41" s="85"/>
      <c r="N41" s="85"/>
      <c r="O41" s="85">
        <v>2000</v>
      </c>
      <c r="P41" s="85"/>
      <c r="Q41" s="86">
        <f t="shared" si="0"/>
        <v>2300</v>
      </c>
      <c r="R41" s="84"/>
    </row>
    <row r="42" spans="1:18" s="72" customFormat="1" ht="12.75" x14ac:dyDescent="0.25">
      <c r="A42" s="71"/>
      <c r="B42" s="326"/>
      <c r="C42" s="83" t="s">
        <v>82</v>
      </c>
      <c r="D42" s="84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6">
        <f t="shared" si="0"/>
        <v>0</v>
      </c>
      <c r="R42" s="84"/>
    </row>
    <row r="43" spans="1:18" s="72" customFormat="1" ht="12.75" x14ac:dyDescent="0.25">
      <c r="A43" s="71"/>
      <c r="B43" s="327"/>
      <c r="C43" s="83" t="s">
        <v>83</v>
      </c>
      <c r="D43" s="84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6">
        <f t="shared" si="0"/>
        <v>0</v>
      </c>
      <c r="R43" s="84"/>
    </row>
    <row r="44" spans="1:18" s="72" customFormat="1" ht="12" customHeight="1" x14ac:dyDescent="0.25">
      <c r="A44" s="71"/>
      <c r="B44" s="312" t="s">
        <v>88</v>
      </c>
      <c r="C44" s="83" t="s">
        <v>78</v>
      </c>
      <c r="D44" s="84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6">
        <f t="shared" si="0"/>
        <v>0</v>
      </c>
      <c r="R44" s="84"/>
    </row>
    <row r="45" spans="1:18" s="72" customFormat="1" ht="12.75" x14ac:dyDescent="0.25">
      <c r="A45" s="71"/>
      <c r="B45" s="313"/>
      <c r="C45" s="83" t="s">
        <v>79</v>
      </c>
      <c r="D45" s="84">
        <v>1</v>
      </c>
      <c r="E45" s="85">
        <v>6000</v>
      </c>
      <c r="F45" s="85"/>
      <c r="G45" s="85"/>
      <c r="H45" s="85"/>
      <c r="I45" s="85"/>
      <c r="J45" s="85"/>
      <c r="K45" s="85"/>
      <c r="L45" s="85"/>
      <c r="M45" s="85"/>
      <c r="N45" s="85"/>
      <c r="O45" s="85">
        <v>2000</v>
      </c>
      <c r="P45" s="85"/>
      <c r="Q45" s="86">
        <f t="shared" si="0"/>
        <v>8000</v>
      </c>
      <c r="R45" s="84"/>
    </row>
    <row r="46" spans="1:18" s="72" customFormat="1" ht="12.75" x14ac:dyDescent="0.25">
      <c r="A46" s="71"/>
      <c r="B46" s="313"/>
      <c r="C46" s="83" t="s">
        <v>80</v>
      </c>
      <c r="D46" s="84">
        <v>4</v>
      </c>
      <c r="E46" s="85"/>
      <c r="F46" s="85">
        <v>600</v>
      </c>
      <c r="G46" s="85"/>
      <c r="H46" s="85"/>
      <c r="I46" s="85"/>
      <c r="J46" s="85"/>
      <c r="K46" s="85"/>
      <c r="L46" s="85"/>
      <c r="M46" s="85"/>
      <c r="N46" s="85"/>
      <c r="O46" s="85">
        <v>2000</v>
      </c>
      <c r="P46" s="85"/>
      <c r="Q46" s="86">
        <f t="shared" si="0"/>
        <v>2600</v>
      </c>
      <c r="R46" s="84"/>
    </row>
    <row r="47" spans="1:18" s="72" customFormat="1" ht="12.75" x14ac:dyDescent="0.25">
      <c r="A47" s="71"/>
      <c r="B47" s="313"/>
      <c r="C47" s="83" t="s">
        <v>81</v>
      </c>
      <c r="D47" s="84">
        <v>1</v>
      </c>
      <c r="E47" s="85"/>
      <c r="F47" s="85">
        <v>600</v>
      </c>
      <c r="G47" s="85"/>
      <c r="H47" s="85"/>
      <c r="I47" s="85"/>
      <c r="J47" s="85"/>
      <c r="K47" s="85"/>
      <c r="L47" s="85"/>
      <c r="M47" s="85"/>
      <c r="N47" s="85"/>
      <c r="O47" s="85">
        <v>2000</v>
      </c>
      <c r="P47" s="85"/>
      <c r="Q47" s="86">
        <f t="shared" si="0"/>
        <v>2600</v>
      </c>
      <c r="R47" s="84"/>
    </row>
    <row r="48" spans="1:18" s="72" customFormat="1" ht="12.75" x14ac:dyDescent="0.25">
      <c r="A48" s="71"/>
      <c r="B48" s="313"/>
      <c r="C48" s="83" t="s">
        <v>82</v>
      </c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6">
        <f t="shared" si="0"/>
        <v>0</v>
      </c>
      <c r="R48" s="84"/>
    </row>
    <row r="49" spans="1:18" s="72" customFormat="1" ht="12.75" x14ac:dyDescent="0.25">
      <c r="A49" s="71"/>
      <c r="B49" s="314"/>
      <c r="C49" s="83" t="s">
        <v>83</v>
      </c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6">
        <f t="shared" si="0"/>
        <v>0</v>
      </c>
      <c r="R49" s="84"/>
    </row>
    <row r="50" spans="1:18" s="72" customFormat="1" ht="12.75" customHeight="1" x14ac:dyDescent="0.25">
      <c r="A50" s="71"/>
      <c r="B50" s="315" t="s">
        <v>89</v>
      </c>
      <c r="C50" s="83" t="s">
        <v>79</v>
      </c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6">
        <f t="shared" si="0"/>
        <v>0</v>
      </c>
      <c r="R50" s="91"/>
    </row>
    <row r="51" spans="1:18" s="72" customFormat="1" ht="15.75" customHeight="1" x14ac:dyDescent="0.25">
      <c r="A51" s="71"/>
      <c r="B51" s="316"/>
      <c r="C51" s="83" t="s">
        <v>80</v>
      </c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6">
        <f t="shared" si="0"/>
        <v>0</v>
      </c>
      <c r="R51" s="91"/>
    </row>
    <row r="52" spans="1:18" s="72" customFormat="1" ht="44.25" customHeight="1" thickBot="1" x14ac:dyDescent="0.3">
      <c r="A52" s="71"/>
      <c r="B52" s="317"/>
      <c r="C52" s="92" t="s">
        <v>81</v>
      </c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86">
        <f t="shared" si="0"/>
        <v>0</v>
      </c>
      <c r="R52" s="95"/>
    </row>
    <row r="53" spans="1:18" s="72" customFormat="1" ht="12.75" customHeight="1" x14ac:dyDescent="0.25">
      <c r="A53" s="71"/>
      <c r="B53" s="318" t="s">
        <v>90</v>
      </c>
      <c r="C53" s="83" t="s">
        <v>79</v>
      </c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6">
        <f t="shared" si="0"/>
        <v>0</v>
      </c>
      <c r="R53" s="91"/>
    </row>
    <row r="54" spans="1:18" s="72" customFormat="1" ht="15.75" customHeight="1" x14ac:dyDescent="0.25">
      <c r="A54" s="71"/>
      <c r="B54" s="319"/>
      <c r="C54" s="83" t="s">
        <v>80</v>
      </c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6">
        <f t="shared" si="0"/>
        <v>0</v>
      </c>
      <c r="R54" s="91"/>
    </row>
    <row r="55" spans="1:18" s="72" customFormat="1" ht="72" customHeight="1" thickBot="1" x14ac:dyDescent="0.3">
      <c r="A55" s="71"/>
      <c r="B55" s="320"/>
      <c r="C55" s="92" t="s">
        <v>91</v>
      </c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6">
        <f t="shared" si="0"/>
        <v>0</v>
      </c>
      <c r="R55" s="95"/>
    </row>
    <row r="56" spans="1:18" s="100" customFormat="1" ht="13.5" thickBot="1" x14ac:dyDescent="0.3">
      <c r="A56" s="96"/>
      <c r="B56" s="321" t="s">
        <v>92</v>
      </c>
      <c r="C56" s="322"/>
      <c r="D56" s="97"/>
      <c r="E56" s="98">
        <f>SUM(E5:E55)</f>
        <v>29000</v>
      </c>
      <c r="F56" s="98">
        <f t="shared" ref="F56:P56" si="1">SUM(F5:F55)</f>
        <v>5700</v>
      </c>
      <c r="G56" s="98"/>
      <c r="H56" s="98">
        <f t="shared" si="1"/>
        <v>37800</v>
      </c>
      <c r="I56" s="98">
        <f t="shared" si="1"/>
        <v>0</v>
      </c>
      <c r="J56" s="98">
        <f t="shared" si="1"/>
        <v>0</v>
      </c>
      <c r="K56" s="98">
        <f t="shared" si="1"/>
        <v>0</v>
      </c>
      <c r="L56" s="98">
        <f t="shared" si="1"/>
        <v>0</v>
      </c>
      <c r="M56" s="98">
        <f t="shared" si="1"/>
        <v>0</v>
      </c>
      <c r="N56" s="98">
        <f t="shared" si="1"/>
        <v>0</v>
      </c>
      <c r="O56" s="98">
        <f t="shared" si="1"/>
        <v>26000</v>
      </c>
      <c r="P56" s="98">
        <f t="shared" si="1"/>
        <v>0</v>
      </c>
      <c r="Q56" s="98">
        <f>SUM(D56:P56)</f>
        <v>98500</v>
      </c>
      <c r="R56" s="99"/>
    </row>
    <row r="57" spans="1:18" s="72" customFormat="1" ht="12.75" x14ac:dyDescent="0.25">
      <c r="A57" s="71"/>
      <c r="B57" s="101"/>
      <c r="C57" s="102"/>
      <c r="Q57" s="73"/>
    </row>
    <row r="58" spans="1:18" x14ac:dyDescent="0.25">
      <c r="Q58" s="104"/>
    </row>
    <row r="59" spans="1:18" x14ac:dyDescent="0.25">
      <c r="Q59" s="104"/>
    </row>
    <row r="61" spans="1:18" x14ac:dyDescent="0.25">
      <c r="C61" s="105"/>
    </row>
  </sheetData>
  <mergeCells count="16">
    <mergeCell ref="B4:B9"/>
    <mergeCell ref="B44:B49"/>
    <mergeCell ref="B50:B52"/>
    <mergeCell ref="B53:B55"/>
    <mergeCell ref="B56:C56"/>
    <mergeCell ref="B10:B14"/>
    <mergeCell ref="B15:B20"/>
    <mergeCell ref="B21:B26"/>
    <mergeCell ref="B27:B32"/>
    <mergeCell ref="B33:B37"/>
    <mergeCell ref="B38:B43"/>
    <mergeCell ref="B1:C1"/>
    <mergeCell ref="B2:B3"/>
    <mergeCell ref="C2:C3"/>
    <mergeCell ref="D2:D3"/>
    <mergeCell ref="R2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8"/>
  <sheetViews>
    <sheetView topLeftCell="A29" workbookViewId="0">
      <selection activeCell="E51" sqref="E51"/>
    </sheetView>
  </sheetViews>
  <sheetFormatPr defaultColWidth="8.7109375" defaultRowHeight="12.75" x14ac:dyDescent="0.25"/>
  <cols>
    <col min="1" max="1" width="6.140625" style="71" customWidth="1"/>
    <col min="2" max="2" width="38" style="101" customWidth="1"/>
    <col min="3" max="3" width="27.5703125" style="108" customWidth="1"/>
    <col min="4" max="4" width="20.7109375" style="109" customWidth="1"/>
    <col min="5" max="5" width="12.7109375" style="109" customWidth="1"/>
    <col min="6" max="6" width="44.7109375" style="72" customWidth="1"/>
    <col min="7" max="7" width="13.140625" style="72" customWidth="1"/>
    <col min="8" max="8" width="8.7109375" style="72"/>
    <col min="9" max="9" width="8.7109375" style="72" customWidth="1"/>
    <col min="10" max="11" width="18.42578125" style="72" customWidth="1"/>
    <col min="12" max="13" width="11.7109375" style="72" customWidth="1"/>
    <col min="14" max="14" width="13.28515625" style="72" customWidth="1"/>
    <col min="15" max="24" width="11.7109375" style="72" customWidth="1"/>
    <col min="25" max="25" width="19.7109375" style="72" customWidth="1"/>
    <col min="26" max="16384" width="8.7109375" style="72"/>
  </cols>
  <sheetData>
    <row r="1" spans="1:25" ht="29.25" thickBot="1" x14ac:dyDescent="0.3">
      <c r="B1" s="107" t="s">
        <v>184</v>
      </c>
    </row>
    <row r="2" spans="1:25" ht="26.25" thickBot="1" x14ac:dyDescent="0.3">
      <c r="A2" s="110" t="s">
        <v>4</v>
      </c>
      <c r="B2" s="111" t="s">
        <v>93</v>
      </c>
      <c r="C2" s="112" t="s">
        <v>94</v>
      </c>
      <c r="D2" s="112" t="s">
        <v>95</v>
      </c>
      <c r="E2" s="112" t="s">
        <v>96</v>
      </c>
      <c r="F2" s="113" t="s">
        <v>63</v>
      </c>
    </row>
    <row r="3" spans="1:25" s="118" customFormat="1" ht="13.5" thickBot="1" x14ac:dyDescent="0.3">
      <c r="A3" s="114"/>
      <c r="B3" s="115"/>
      <c r="C3" s="116"/>
      <c r="D3" s="116"/>
      <c r="E3" s="116">
        <f>SUM(E4, E5, E9,E10, E11, E12, E13, E14, E15, E16, E17, E18, E19, E20, E21, E22, E23, E24, E25)</f>
        <v>7890380</v>
      </c>
      <c r="F3" s="117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ht="25.5" x14ac:dyDescent="0.25">
      <c r="A4" s="119">
        <v>1</v>
      </c>
      <c r="B4" s="120" t="s">
        <v>97</v>
      </c>
      <c r="C4" s="121">
        <v>15</v>
      </c>
      <c r="D4" s="122">
        <v>24000</v>
      </c>
      <c r="E4" s="123">
        <f>C4*D4*12</f>
        <v>4320000</v>
      </c>
      <c r="F4" s="124"/>
      <c r="I4" s="213">
        <f>SUM(E4:E5)</f>
        <v>6483000</v>
      </c>
    </row>
    <row r="5" spans="1:25" x14ac:dyDescent="0.25">
      <c r="A5" s="125">
        <v>2</v>
      </c>
      <c r="B5" s="126" t="s">
        <v>98</v>
      </c>
      <c r="C5" s="127">
        <v>1</v>
      </c>
      <c r="D5" s="128">
        <v>180250</v>
      </c>
      <c r="E5" s="129">
        <f>C5*D5*12</f>
        <v>2163000</v>
      </c>
      <c r="F5" s="130"/>
      <c r="M5" s="212"/>
    </row>
    <row r="6" spans="1:25" x14ac:dyDescent="0.25">
      <c r="A6" s="125"/>
      <c r="B6" s="126"/>
      <c r="C6" s="127"/>
      <c r="D6" s="128"/>
      <c r="E6" s="129"/>
      <c r="F6" s="130"/>
      <c r="M6" s="212"/>
    </row>
    <row r="7" spans="1:25" x14ac:dyDescent="0.25">
      <c r="A7" s="125"/>
      <c r="B7" s="126"/>
      <c r="C7" s="127"/>
      <c r="D7" s="128"/>
      <c r="E7" s="129"/>
      <c r="F7" s="130"/>
      <c r="M7" s="152"/>
    </row>
    <row r="8" spans="1:25" x14ac:dyDescent="0.25">
      <c r="A8" s="125"/>
      <c r="B8" s="126"/>
      <c r="C8" s="127"/>
      <c r="D8" s="128"/>
      <c r="E8" s="129"/>
      <c r="F8" s="130"/>
      <c r="M8" s="152"/>
    </row>
    <row r="9" spans="1:25" ht="25.5" x14ac:dyDescent="0.25">
      <c r="A9" s="125">
        <v>6</v>
      </c>
      <c r="B9" s="126" t="s">
        <v>99</v>
      </c>
      <c r="C9" s="131"/>
      <c r="D9" s="132"/>
      <c r="E9" s="266">
        <v>1121880</v>
      </c>
      <c r="F9" s="130" t="s">
        <v>100</v>
      </c>
      <c r="M9" s="152"/>
    </row>
    <row r="10" spans="1:25" ht="63.75" customHeight="1" x14ac:dyDescent="0.25">
      <c r="A10" s="125">
        <v>6</v>
      </c>
      <c r="B10" s="126" t="s">
        <v>101</v>
      </c>
      <c r="C10" s="134" t="s">
        <v>102</v>
      </c>
      <c r="D10" s="132"/>
      <c r="E10" s="133">
        <v>98500</v>
      </c>
      <c r="F10" s="130" t="s">
        <v>103</v>
      </c>
      <c r="M10" s="152"/>
    </row>
    <row r="11" spans="1:25" x14ac:dyDescent="0.25">
      <c r="A11" s="125">
        <v>15</v>
      </c>
      <c r="B11" s="126" t="s">
        <v>104</v>
      </c>
      <c r="C11" s="127"/>
      <c r="D11" s="128"/>
      <c r="E11" s="129">
        <v>50000</v>
      </c>
      <c r="F11" s="130"/>
      <c r="I11" s="213">
        <f>SUM(E18:H18)</f>
        <v>0</v>
      </c>
      <c r="M11" s="152"/>
    </row>
    <row r="12" spans="1:25" ht="39" customHeight="1" x14ac:dyDescent="0.25">
      <c r="A12" s="125">
        <v>18</v>
      </c>
      <c r="B12" s="126" t="s">
        <v>161</v>
      </c>
      <c r="C12" s="135"/>
      <c r="D12" s="129"/>
      <c r="E12" s="129"/>
      <c r="F12" s="130"/>
      <c r="M12" s="152"/>
    </row>
    <row r="13" spans="1:25" ht="16.350000000000001" customHeight="1" x14ac:dyDescent="0.25">
      <c r="A13" s="125">
        <v>19</v>
      </c>
      <c r="B13" s="126" t="s">
        <v>105</v>
      </c>
      <c r="C13" s="135"/>
      <c r="D13" s="129"/>
      <c r="E13" s="129">
        <f>0</f>
        <v>0</v>
      </c>
      <c r="F13" s="130"/>
      <c r="M13" s="152"/>
    </row>
    <row r="14" spans="1:25" ht="17.100000000000001" customHeight="1" x14ac:dyDescent="0.25">
      <c r="A14" s="125">
        <v>23</v>
      </c>
      <c r="B14" s="126" t="s">
        <v>106</v>
      </c>
      <c r="C14" s="135"/>
      <c r="D14" s="129"/>
      <c r="E14" s="129">
        <v>0</v>
      </c>
      <c r="F14" s="130"/>
      <c r="M14" s="152"/>
    </row>
    <row r="15" spans="1:25" ht="38.25" customHeight="1" x14ac:dyDescent="0.25">
      <c r="A15" s="125">
        <v>26</v>
      </c>
      <c r="B15" s="126" t="s">
        <v>107</v>
      </c>
      <c r="C15" s="135"/>
      <c r="D15" s="129"/>
      <c r="E15" s="129"/>
      <c r="F15" s="130"/>
      <c r="M15" s="152"/>
    </row>
    <row r="16" spans="1:25" ht="26.1" customHeight="1" x14ac:dyDescent="0.25">
      <c r="A16" s="125">
        <v>27</v>
      </c>
      <c r="B16" s="126" t="s">
        <v>108</v>
      </c>
      <c r="C16" s="135"/>
      <c r="D16" s="129"/>
      <c r="E16" s="129">
        <v>0</v>
      </c>
      <c r="F16" s="130"/>
      <c r="M16" s="152"/>
    </row>
    <row r="17" spans="1:13" x14ac:dyDescent="0.25">
      <c r="A17" s="125">
        <v>28</v>
      </c>
      <c r="B17" s="126" t="s">
        <v>109</v>
      </c>
      <c r="C17" s="135"/>
      <c r="D17" s="129"/>
      <c r="E17" s="129">
        <v>0</v>
      </c>
      <c r="F17" s="130"/>
      <c r="M17" s="152"/>
    </row>
    <row r="18" spans="1:13" x14ac:dyDescent="0.25">
      <c r="A18" s="125">
        <v>30</v>
      </c>
      <c r="B18" s="126" t="s">
        <v>110</v>
      </c>
      <c r="C18" s="135"/>
      <c r="D18" s="129"/>
      <c r="E18" s="129"/>
      <c r="F18" s="130"/>
      <c r="M18" s="152"/>
    </row>
    <row r="19" spans="1:13" ht="25.5" x14ac:dyDescent="0.25">
      <c r="A19" s="125">
        <v>31</v>
      </c>
      <c r="B19" s="126" t="s">
        <v>111</v>
      </c>
      <c r="C19" s="135"/>
      <c r="D19" s="129"/>
      <c r="E19" s="129">
        <v>12000</v>
      </c>
      <c r="F19" s="136"/>
      <c r="M19" s="152"/>
    </row>
    <row r="20" spans="1:13" x14ac:dyDescent="0.25">
      <c r="A20" s="125">
        <v>34</v>
      </c>
      <c r="B20" s="126" t="s">
        <v>112</v>
      </c>
      <c r="C20" s="135"/>
      <c r="D20" s="129"/>
      <c r="E20" s="129">
        <v>0</v>
      </c>
      <c r="F20" s="136"/>
      <c r="M20" s="152"/>
    </row>
    <row r="21" spans="1:13" x14ac:dyDescent="0.25">
      <c r="A21" s="125">
        <v>35</v>
      </c>
      <c r="B21" s="126" t="s">
        <v>113</v>
      </c>
      <c r="C21" s="135"/>
      <c r="D21" s="129"/>
      <c r="E21" s="129">
        <v>0</v>
      </c>
      <c r="F21" s="136"/>
      <c r="M21" s="213"/>
    </row>
    <row r="22" spans="1:13" x14ac:dyDescent="0.25">
      <c r="A22" s="125">
        <v>36</v>
      </c>
      <c r="B22" s="126" t="s">
        <v>114</v>
      </c>
      <c r="C22" s="135"/>
      <c r="D22" s="129"/>
      <c r="E22" s="242">
        <v>50000</v>
      </c>
      <c r="F22" s="136" t="s">
        <v>162</v>
      </c>
    </row>
    <row r="23" spans="1:13" x14ac:dyDescent="0.25">
      <c r="A23" s="125">
        <v>42</v>
      </c>
      <c r="B23" s="126" t="s">
        <v>115</v>
      </c>
      <c r="C23" s="135"/>
      <c r="D23" s="129"/>
      <c r="E23" s="129">
        <v>10000</v>
      </c>
      <c r="F23" s="136"/>
    </row>
    <row r="24" spans="1:13" ht="25.5" x14ac:dyDescent="0.25">
      <c r="A24" s="125"/>
      <c r="B24" s="264" t="s">
        <v>231</v>
      </c>
      <c r="C24" s="265"/>
      <c r="D24" s="266"/>
      <c r="E24" s="266">
        <v>50000</v>
      </c>
      <c r="F24" s="267"/>
    </row>
    <row r="25" spans="1:13" x14ac:dyDescent="0.25">
      <c r="A25" s="125">
        <v>44</v>
      </c>
      <c r="B25" s="249" t="s">
        <v>163</v>
      </c>
      <c r="C25" s="244"/>
      <c r="D25" s="245"/>
      <c r="E25" s="245">
        <v>15000</v>
      </c>
      <c r="F25" s="263"/>
    </row>
    <row r="26" spans="1:13" x14ac:dyDescent="0.25">
      <c r="A26" s="125"/>
      <c r="B26" s="126"/>
      <c r="C26" s="135"/>
      <c r="D26" s="129"/>
      <c r="E26" s="129"/>
      <c r="F26" s="130"/>
    </row>
    <row r="27" spans="1:13" x14ac:dyDescent="0.25">
      <c r="A27" s="137" t="s">
        <v>116</v>
      </c>
      <c r="B27" s="138" t="s">
        <v>117</v>
      </c>
      <c r="C27" s="139"/>
      <c r="D27" s="140"/>
      <c r="E27" s="129"/>
      <c r="F27" s="141"/>
    </row>
    <row r="28" spans="1:13" x14ac:dyDescent="0.25">
      <c r="A28" s="125">
        <v>1</v>
      </c>
      <c r="B28" s="126" t="s">
        <v>217</v>
      </c>
      <c r="C28" s="127"/>
      <c r="D28" s="128"/>
      <c r="E28" s="129">
        <v>150000</v>
      </c>
      <c r="F28" s="130"/>
    </row>
    <row r="29" spans="1:13" x14ac:dyDescent="0.25">
      <c r="A29" s="125">
        <v>2</v>
      </c>
      <c r="B29" s="126" t="s">
        <v>228</v>
      </c>
      <c r="C29" s="127"/>
      <c r="D29" s="128"/>
      <c r="E29" s="129">
        <v>50000</v>
      </c>
      <c r="F29" s="130"/>
    </row>
    <row r="30" spans="1:13" x14ac:dyDescent="0.25">
      <c r="A30" s="125"/>
      <c r="B30" s="126" t="s">
        <v>254</v>
      </c>
      <c r="C30" s="127"/>
      <c r="D30" s="128"/>
      <c r="E30" s="129">
        <v>120000</v>
      </c>
      <c r="F30" s="130"/>
    </row>
    <row r="31" spans="1:13" x14ac:dyDescent="0.25">
      <c r="A31" s="125">
        <v>3</v>
      </c>
      <c r="B31" s="142" t="s">
        <v>118</v>
      </c>
      <c r="C31" s="127"/>
      <c r="D31" s="128"/>
      <c r="E31" s="129"/>
      <c r="F31" s="130"/>
    </row>
    <row r="32" spans="1:13" x14ac:dyDescent="0.25">
      <c r="A32" s="125">
        <v>4</v>
      </c>
      <c r="B32" s="142" t="s">
        <v>119</v>
      </c>
      <c r="C32" s="127"/>
      <c r="D32" s="128"/>
      <c r="E32" s="129"/>
      <c r="F32" s="130"/>
    </row>
    <row r="33" spans="1:12" ht="13.5" thickBot="1" x14ac:dyDescent="0.3">
      <c r="A33" s="125">
        <v>5</v>
      </c>
      <c r="B33" s="143" t="s">
        <v>120</v>
      </c>
      <c r="C33" s="144"/>
      <c r="D33" s="145"/>
      <c r="E33" s="146"/>
      <c r="F33" s="147"/>
    </row>
    <row r="34" spans="1:12" ht="13.5" thickBot="1" x14ac:dyDescent="0.3">
      <c r="A34" s="332" t="s">
        <v>121</v>
      </c>
      <c r="B34" s="333"/>
      <c r="C34" s="148"/>
      <c r="D34" s="149"/>
      <c r="E34" s="149">
        <f>SUM(E4:E32)</f>
        <v>8210380</v>
      </c>
      <c r="F34" s="150"/>
    </row>
    <row r="35" spans="1:12" ht="13.5" thickBot="1" x14ac:dyDescent="0.3">
      <c r="C35" s="151"/>
      <c r="D35" s="152"/>
    </row>
    <row r="36" spans="1:12" x14ac:dyDescent="0.25">
      <c r="A36" s="119"/>
      <c r="B36" s="153" t="s">
        <v>122</v>
      </c>
      <c r="C36" s="154"/>
      <c r="D36" s="123"/>
      <c r="E36" s="123"/>
      <c r="F36" s="124" t="s">
        <v>123</v>
      </c>
    </row>
    <row r="37" spans="1:12" ht="25.5" x14ac:dyDescent="0.25">
      <c r="A37" s="155">
        <v>1</v>
      </c>
      <c r="B37" s="243" t="s">
        <v>124</v>
      </c>
      <c r="C37" s="244"/>
      <c r="D37" s="245"/>
      <c r="E37" s="245">
        <v>7760380</v>
      </c>
      <c r="F37" s="246">
        <f>E37/E45</f>
        <v>0.85930652044407141</v>
      </c>
    </row>
    <row r="38" spans="1:12" x14ac:dyDescent="0.25">
      <c r="A38" s="155">
        <v>2</v>
      </c>
      <c r="B38" s="243" t="s">
        <v>125</v>
      </c>
      <c r="C38" s="244"/>
      <c r="D38" s="245"/>
      <c r="E38" s="245">
        <v>320000</v>
      </c>
      <c r="F38" s="247">
        <f>E38/E45</f>
        <v>3.5433585280888677E-2</v>
      </c>
    </row>
    <row r="39" spans="1:12" ht="38.25" x14ac:dyDescent="0.25">
      <c r="A39" s="155">
        <v>3</v>
      </c>
      <c r="B39" s="243" t="s">
        <v>126</v>
      </c>
      <c r="C39" s="244"/>
      <c r="D39" s="245"/>
      <c r="E39" s="245">
        <v>707100</v>
      </c>
      <c r="F39" s="247">
        <f>E39/E45</f>
        <v>7.8297150475363689E-2</v>
      </c>
    </row>
    <row r="40" spans="1:12" ht="51" x14ac:dyDescent="0.25">
      <c r="A40" s="155">
        <v>4</v>
      </c>
      <c r="B40" s="243" t="s">
        <v>127</v>
      </c>
      <c r="C40" s="244"/>
      <c r="D40" s="245"/>
      <c r="E40" s="245">
        <v>128500</v>
      </c>
      <c r="F40" s="246">
        <f>E40/E45</f>
        <v>1.4228799089356859E-2</v>
      </c>
    </row>
    <row r="41" spans="1:12" ht="25.5" x14ac:dyDescent="0.25">
      <c r="A41" s="155">
        <v>5</v>
      </c>
      <c r="B41" s="243" t="s">
        <v>128</v>
      </c>
      <c r="C41" s="244"/>
      <c r="D41" s="245"/>
      <c r="E41" s="245">
        <f>E11+E14+E18</f>
        <v>50000</v>
      </c>
      <c r="F41" s="247">
        <f>E41/E45</f>
        <v>5.5364977001388553E-3</v>
      </c>
    </row>
    <row r="42" spans="1:12" x14ac:dyDescent="0.25">
      <c r="A42" s="155">
        <v>6</v>
      </c>
      <c r="B42" s="248" t="s">
        <v>129</v>
      </c>
      <c r="C42" s="244"/>
      <c r="D42" s="245"/>
      <c r="E42" s="245">
        <f>E25</f>
        <v>15000</v>
      </c>
      <c r="F42" s="247">
        <f>E42/E45</f>
        <v>1.6609493100416565E-3</v>
      </c>
    </row>
    <row r="43" spans="1:12" x14ac:dyDescent="0.25">
      <c r="A43" s="155">
        <v>7</v>
      </c>
      <c r="B43" s="243" t="s">
        <v>120</v>
      </c>
      <c r="C43" s="244"/>
      <c r="D43" s="245"/>
      <c r="E43" s="245">
        <f>0</f>
        <v>0</v>
      </c>
      <c r="F43" s="247">
        <f>E43/E45</f>
        <v>0</v>
      </c>
    </row>
    <row r="44" spans="1:12" x14ac:dyDescent="0.25">
      <c r="A44" s="155">
        <v>8</v>
      </c>
      <c r="B44" s="249" t="s">
        <v>114</v>
      </c>
      <c r="C44" s="244"/>
      <c r="D44" s="245"/>
      <c r="E44" s="245">
        <f>E22</f>
        <v>50000</v>
      </c>
      <c r="F44" s="247">
        <f>E44/E45</f>
        <v>5.5364977001388553E-3</v>
      </c>
      <c r="K44" s="151"/>
      <c r="L44" s="151"/>
    </row>
    <row r="45" spans="1:12" ht="13.5" thickBot="1" x14ac:dyDescent="0.3">
      <c r="A45" s="156"/>
      <c r="B45" s="250"/>
      <c r="C45" s="251"/>
      <c r="D45" s="252"/>
      <c r="E45" s="252">
        <f>SUM(E37:E44)</f>
        <v>9030980</v>
      </c>
      <c r="F45" s="253"/>
      <c r="K45" s="151"/>
      <c r="L45" s="151"/>
    </row>
    <row r="46" spans="1:12" ht="15.75" x14ac:dyDescent="0.25">
      <c r="E46" s="157"/>
      <c r="K46" s="151"/>
      <c r="L46" s="151"/>
    </row>
    <row r="47" spans="1:12" x14ac:dyDescent="0.25">
      <c r="A47" s="158"/>
      <c r="B47" s="159"/>
      <c r="K47" s="151"/>
      <c r="L47" s="151"/>
    </row>
    <row r="48" spans="1:12" ht="38.25" x14ac:dyDescent="0.25">
      <c r="A48" s="158"/>
      <c r="B48" s="160" t="s">
        <v>218</v>
      </c>
      <c r="K48" s="151"/>
      <c r="L48" s="151"/>
    </row>
    <row r="49" spans="1:12" ht="13.5" thickBot="1" x14ac:dyDescent="0.3">
      <c r="A49" s="158"/>
      <c r="B49" s="159"/>
      <c r="C49" s="161" t="s">
        <v>130</v>
      </c>
      <c r="K49" s="151"/>
      <c r="L49" s="151"/>
    </row>
    <row r="50" spans="1:12" ht="13.5" thickBot="1" x14ac:dyDescent="0.3">
      <c r="B50" s="162" t="s">
        <v>131</v>
      </c>
      <c r="C50" s="163" t="s">
        <v>132</v>
      </c>
      <c r="K50" s="151"/>
      <c r="L50" s="151"/>
    </row>
    <row r="51" spans="1:12" x14ac:dyDescent="0.25">
      <c r="B51" s="254" t="s">
        <v>133</v>
      </c>
      <c r="C51" s="255">
        <v>1853000</v>
      </c>
      <c r="K51" s="213"/>
      <c r="L51" s="213"/>
    </row>
    <row r="52" spans="1:12" x14ac:dyDescent="0.25">
      <c r="B52" s="256" t="s">
        <v>134</v>
      </c>
      <c r="C52" s="257">
        <v>310000</v>
      </c>
    </row>
    <row r="53" spans="1:12" x14ac:dyDescent="0.25">
      <c r="B53" s="256" t="s">
        <v>135</v>
      </c>
      <c r="C53" s="257">
        <v>1121880</v>
      </c>
    </row>
    <row r="54" spans="1:12" x14ac:dyDescent="0.25">
      <c r="B54" s="258" t="s">
        <v>136</v>
      </c>
      <c r="C54" s="257">
        <v>4320000</v>
      </c>
    </row>
    <row r="55" spans="1:12" x14ac:dyDescent="0.25">
      <c r="B55" s="258" t="s">
        <v>137</v>
      </c>
      <c r="C55" s="257"/>
    </row>
    <row r="56" spans="1:12" x14ac:dyDescent="0.25">
      <c r="B56" s="259" t="s">
        <v>138</v>
      </c>
      <c r="C56" s="260">
        <v>50000</v>
      </c>
    </row>
    <row r="57" spans="1:12" ht="13.5" thickBot="1" x14ac:dyDescent="0.3">
      <c r="B57" s="259" t="s">
        <v>117</v>
      </c>
      <c r="C57" s="260">
        <v>320000</v>
      </c>
    </row>
    <row r="58" spans="1:12" ht="13.5" thickBot="1" x14ac:dyDescent="0.3">
      <c r="B58" s="261" t="s">
        <v>121</v>
      </c>
      <c r="C58" s="262">
        <f>C51+C52+C53+C54+C55+C56+C57</f>
        <v>7974880</v>
      </c>
    </row>
  </sheetData>
  <mergeCells count="1">
    <mergeCell ref="A34:B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93"/>
  <sheetViews>
    <sheetView tabSelected="1" zoomScale="110" zoomScaleNormal="110" workbookViewId="0">
      <pane xSplit="2" ySplit="3" topLeftCell="T39" activePane="bottomRight" state="frozen"/>
      <selection pane="topRight" activeCell="C1" sqref="C1"/>
      <selection pane="bottomLeft" activeCell="A4" sqref="A4"/>
      <selection pane="bottomRight" activeCell="B62" sqref="B62"/>
    </sheetView>
  </sheetViews>
  <sheetFormatPr defaultColWidth="8.7109375" defaultRowHeight="12.75" x14ac:dyDescent="0.25"/>
  <cols>
    <col min="1" max="1" width="5.140625" style="164" customWidth="1"/>
    <col min="2" max="2" width="37.28515625" style="166" customWidth="1"/>
    <col min="3" max="3" width="7.140625" style="166" customWidth="1"/>
    <col min="4" max="4" width="9.28515625" style="166" customWidth="1"/>
    <col min="5" max="5" width="8.28515625" style="166" customWidth="1"/>
    <col min="6" max="6" width="8.7109375" style="166" customWidth="1"/>
    <col min="7" max="7" width="7.7109375" style="166" customWidth="1"/>
    <col min="8" max="9" width="9.42578125" style="166" customWidth="1"/>
    <col min="10" max="10" width="9.7109375" style="166" customWidth="1"/>
    <col min="11" max="11" width="8.28515625" style="166" customWidth="1"/>
    <col min="12" max="14" width="8.42578125" style="166" customWidth="1"/>
    <col min="15" max="15" width="10.7109375" style="166" customWidth="1"/>
    <col min="16" max="17" width="11.140625" style="166" customWidth="1"/>
    <col min="18" max="18" width="9.5703125" style="166" customWidth="1"/>
    <col min="19" max="19" width="11" style="166" customWidth="1"/>
    <col min="20" max="20" width="9.5703125" style="166" customWidth="1"/>
    <col min="21" max="21" width="10.28515625" style="166" customWidth="1"/>
    <col min="22" max="22" width="9.140625" style="166" customWidth="1"/>
    <col min="23" max="24" width="12.7109375" style="166" customWidth="1"/>
    <col min="25" max="25" width="11.28515625" style="166" customWidth="1"/>
    <col min="26" max="33" width="13.140625" style="166" customWidth="1"/>
    <col min="34" max="34" width="26.140625" style="166" customWidth="1"/>
    <col min="35" max="36" width="11.7109375" style="166" customWidth="1"/>
    <col min="37" max="16384" width="8.7109375" style="166"/>
  </cols>
  <sheetData>
    <row r="1" spans="1:34" ht="13.5" thickBot="1" x14ac:dyDescent="0.3">
      <c r="B1" s="165" t="s">
        <v>139</v>
      </c>
    </row>
    <row r="2" spans="1:34" s="167" customFormat="1" x14ac:dyDescent="0.25">
      <c r="A2" s="334" t="s">
        <v>4</v>
      </c>
      <c r="B2" s="336" t="s">
        <v>140</v>
      </c>
      <c r="C2" s="338" t="s">
        <v>141</v>
      </c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40"/>
      <c r="O2" s="336" t="s">
        <v>94</v>
      </c>
      <c r="P2" s="338" t="s">
        <v>142</v>
      </c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40"/>
      <c r="AH2" s="309" t="s">
        <v>63</v>
      </c>
    </row>
    <row r="3" spans="1:34" s="172" customFormat="1" ht="39" thickBot="1" x14ac:dyDescent="0.3">
      <c r="A3" s="335"/>
      <c r="B3" s="337"/>
      <c r="C3" s="168" t="s">
        <v>33</v>
      </c>
      <c r="D3" s="168" t="s">
        <v>38</v>
      </c>
      <c r="E3" s="168" t="s">
        <v>39</v>
      </c>
      <c r="F3" s="168" t="s">
        <v>42</v>
      </c>
      <c r="G3" s="168" t="s">
        <v>43</v>
      </c>
      <c r="H3" s="168" t="s">
        <v>47</v>
      </c>
      <c r="I3" s="168" t="s">
        <v>49</v>
      </c>
      <c r="J3" s="168" t="s">
        <v>50</v>
      </c>
      <c r="K3" s="168" t="s">
        <v>51</v>
      </c>
      <c r="L3" s="168" t="s">
        <v>53</v>
      </c>
      <c r="M3" s="168" t="s">
        <v>55</v>
      </c>
      <c r="N3" s="168" t="s">
        <v>57</v>
      </c>
      <c r="O3" s="337"/>
      <c r="P3" s="169" t="s">
        <v>64</v>
      </c>
      <c r="Q3" s="168" t="s">
        <v>186</v>
      </c>
      <c r="R3" s="168" t="s">
        <v>65</v>
      </c>
      <c r="S3" s="168" t="s">
        <v>66</v>
      </c>
      <c r="T3" s="168" t="s">
        <v>67</v>
      </c>
      <c r="U3" s="168" t="s">
        <v>185</v>
      </c>
      <c r="V3" s="168" t="s">
        <v>68</v>
      </c>
      <c r="W3" s="168" t="s">
        <v>143</v>
      </c>
      <c r="X3" s="168" t="s">
        <v>69</v>
      </c>
      <c r="Y3" s="168" t="s">
        <v>70</v>
      </c>
      <c r="Z3" s="168" t="s">
        <v>71</v>
      </c>
      <c r="AA3" s="170" t="s">
        <v>72</v>
      </c>
      <c r="AB3" s="170" t="s">
        <v>73</v>
      </c>
      <c r="AC3" s="170" t="s">
        <v>144</v>
      </c>
      <c r="AD3" s="170" t="s">
        <v>145</v>
      </c>
      <c r="AE3" s="170" t="s">
        <v>75</v>
      </c>
      <c r="AF3" s="171" t="s">
        <v>146</v>
      </c>
      <c r="AG3" s="170" t="s">
        <v>76</v>
      </c>
      <c r="AH3" s="310"/>
    </row>
    <row r="4" spans="1:34" x14ac:dyDescent="0.25">
      <c r="A4" s="343">
        <v>1</v>
      </c>
      <c r="B4" s="345" t="s">
        <v>177</v>
      </c>
      <c r="C4" s="173">
        <v>1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341">
        <v>14</v>
      </c>
      <c r="P4" s="346">
        <v>10000</v>
      </c>
      <c r="Q4" s="205"/>
      <c r="R4" s="341">
        <v>8000</v>
      </c>
      <c r="S4" s="341"/>
      <c r="T4" s="341">
        <v>70000</v>
      </c>
      <c r="U4" s="205"/>
      <c r="V4" s="341"/>
      <c r="W4" s="341">
        <v>30000</v>
      </c>
      <c r="X4" s="341"/>
      <c r="Y4" s="341"/>
      <c r="Z4" s="341"/>
      <c r="AA4" s="341"/>
      <c r="AB4" s="341"/>
      <c r="AC4" s="341">
        <v>10000</v>
      </c>
      <c r="AD4" s="341"/>
      <c r="AE4" s="341"/>
      <c r="AF4" s="341">
        <v>7800</v>
      </c>
      <c r="AG4" s="346">
        <f>SUM(P4:AF15)</f>
        <v>135800</v>
      </c>
      <c r="AH4" s="175"/>
    </row>
    <row r="5" spans="1:34" x14ac:dyDescent="0.25">
      <c r="A5" s="343"/>
      <c r="B5" s="341"/>
      <c r="C5" s="176"/>
      <c r="D5" s="177">
        <v>1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341"/>
      <c r="P5" s="341"/>
      <c r="Q5" s="205"/>
      <c r="R5" s="341"/>
      <c r="S5" s="341"/>
      <c r="T5" s="341"/>
      <c r="U5" s="205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178"/>
    </row>
    <row r="6" spans="1:34" x14ac:dyDescent="0.25">
      <c r="A6" s="343"/>
      <c r="B6" s="341"/>
      <c r="C6" s="176"/>
      <c r="D6" s="176"/>
      <c r="E6" s="177">
        <v>1</v>
      </c>
      <c r="F6" s="176"/>
      <c r="G6" s="176"/>
      <c r="H6" s="176"/>
      <c r="I6" s="176"/>
      <c r="J6" s="176"/>
      <c r="K6" s="176"/>
      <c r="L6" s="176"/>
      <c r="M6" s="176"/>
      <c r="N6" s="176"/>
      <c r="O6" s="341"/>
      <c r="P6" s="341"/>
      <c r="Q6" s="205"/>
      <c r="R6" s="341"/>
      <c r="S6" s="341"/>
      <c r="T6" s="341"/>
      <c r="U6" s="205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178"/>
    </row>
    <row r="7" spans="1:34" x14ac:dyDescent="0.25">
      <c r="A7" s="343"/>
      <c r="B7" s="341"/>
      <c r="C7" s="176"/>
      <c r="D7" s="176"/>
      <c r="E7" s="176"/>
      <c r="F7" s="177">
        <v>1</v>
      </c>
      <c r="G7" s="176"/>
      <c r="H7" s="176"/>
      <c r="I7" s="176"/>
      <c r="J7" s="176"/>
      <c r="K7" s="176"/>
      <c r="L7" s="176"/>
      <c r="M7" s="176"/>
      <c r="N7" s="176"/>
      <c r="O7" s="341"/>
      <c r="P7" s="341"/>
      <c r="Q7" s="205"/>
      <c r="R7" s="341"/>
      <c r="S7" s="341"/>
      <c r="T7" s="341"/>
      <c r="U7" s="205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178"/>
    </row>
    <row r="8" spans="1:34" x14ac:dyDescent="0.25">
      <c r="A8" s="343"/>
      <c r="B8" s="341"/>
      <c r="C8" s="176"/>
      <c r="D8" s="176"/>
      <c r="E8" s="176"/>
      <c r="F8" s="176"/>
      <c r="G8" s="177">
        <v>1</v>
      </c>
      <c r="H8" s="176"/>
      <c r="I8" s="176"/>
      <c r="J8" s="176"/>
      <c r="K8" s="176"/>
      <c r="L8" s="176"/>
      <c r="M8" s="176"/>
      <c r="N8" s="176"/>
      <c r="O8" s="341"/>
      <c r="P8" s="341"/>
      <c r="Q8" s="205"/>
      <c r="R8" s="341"/>
      <c r="S8" s="341"/>
      <c r="T8" s="341"/>
      <c r="U8" s="205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178"/>
    </row>
    <row r="9" spans="1:34" x14ac:dyDescent="0.25">
      <c r="A9" s="343"/>
      <c r="B9" s="341"/>
      <c r="C9" s="176"/>
      <c r="D9" s="176"/>
      <c r="E9" s="176"/>
      <c r="F9" s="176"/>
      <c r="G9" s="176"/>
      <c r="H9" s="177">
        <v>1</v>
      </c>
      <c r="I9" s="176"/>
      <c r="J9" s="176"/>
      <c r="K9" s="176"/>
      <c r="L9" s="176"/>
      <c r="M9" s="176"/>
      <c r="N9" s="176"/>
      <c r="O9" s="341"/>
      <c r="P9" s="341"/>
      <c r="Q9" s="205"/>
      <c r="R9" s="341"/>
      <c r="S9" s="341"/>
      <c r="T9" s="341"/>
      <c r="U9" s="205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178"/>
    </row>
    <row r="10" spans="1:34" x14ac:dyDescent="0.25">
      <c r="A10" s="343"/>
      <c r="B10" s="341"/>
      <c r="C10" s="176"/>
      <c r="D10" s="176"/>
      <c r="E10" s="176"/>
      <c r="F10" s="176"/>
      <c r="G10" s="176"/>
      <c r="H10" s="176"/>
      <c r="I10" s="177">
        <v>1</v>
      </c>
      <c r="J10" s="176"/>
      <c r="K10" s="176"/>
      <c r="L10" s="176"/>
      <c r="M10" s="176"/>
      <c r="N10" s="176"/>
      <c r="O10" s="341"/>
      <c r="P10" s="341"/>
      <c r="Q10" s="205"/>
      <c r="R10" s="341"/>
      <c r="S10" s="341"/>
      <c r="T10" s="341"/>
      <c r="U10" s="205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178"/>
    </row>
    <row r="11" spans="1:34" x14ac:dyDescent="0.25">
      <c r="A11" s="343"/>
      <c r="B11" s="341"/>
      <c r="C11" s="176"/>
      <c r="D11" s="176"/>
      <c r="E11" s="176"/>
      <c r="F11" s="176"/>
      <c r="G11" s="176"/>
      <c r="H11" s="176"/>
      <c r="I11" s="176"/>
      <c r="J11" s="177">
        <v>1</v>
      </c>
      <c r="K11" s="176"/>
      <c r="L11" s="176"/>
      <c r="M11" s="176"/>
      <c r="N11" s="176"/>
      <c r="O11" s="341"/>
      <c r="P11" s="341"/>
      <c r="Q11" s="205"/>
      <c r="R11" s="341"/>
      <c r="S11" s="341"/>
      <c r="T11" s="341"/>
      <c r="U11" s="205"/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  <c r="AH11" s="178"/>
    </row>
    <row r="12" spans="1:34" x14ac:dyDescent="0.25">
      <c r="A12" s="343"/>
      <c r="B12" s="341"/>
      <c r="C12" s="176"/>
      <c r="D12" s="176"/>
      <c r="E12" s="176"/>
      <c r="F12" s="176"/>
      <c r="G12" s="176"/>
      <c r="H12" s="176"/>
      <c r="I12" s="176"/>
      <c r="J12" s="176"/>
      <c r="K12" s="177">
        <v>1</v>
      </c>
      <c r="L12" s="176"/>
      <c r="M12" s="176"/>
      <c r="N12" s="176"/>
      <c r="O12" s="341"/>
      <c r="P12" s="341"/>
      <c r="Q12" s="205"/>
      <c r="R12" s="341"/>
      <c r="S12" s="341"/>
      <c r="T12" s="341"/>
      <c r="U12" s="205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178"/>
    </row>
    <row r="13" spans="1:34" x14ac:dyDescent="0.25">
      <c r="A13" s="343"/>
      <c r="B13" s="341"/>
      <c r="C13" s="176"/>
      <c r="D13" s="176"/>
      <c r="E13" s="176"/>
      <c r="F13" s="176"/>
      <c r="G13" s="176"/>
      <c r="H13" s="176"/>
      <c r="I13" s="176"/>
      <c r="J13" s="176"/>
      <c r="K13" s="176"/>
      <c r="L13" s="177">
        <v>1</v>
      </c>
      <c r="M13" s="176"/>
      <c r="N13" s="176"/>
      <c r="O13" s="341"/>
      <c r="P13" s="341"/>
      <c r="Q13" s="205"/>
      <c r="R13" s="341"/>
      <c r="S13" s="341"/>
      <c r="T13" s="341"/>
      <c r="U13" s="205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178"/>
    </row>
    <row r="14" spans="1:34" x14ac:dyDescent="0.25">
      <c r="A14" s="343"/>
      <c r="B14" s="341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7">
        <v>1</v>
      </c>
      <c r="N14" s="176"/>
      <c r="O14" s="341"/>
      <c r="P14" s="341"/>
      <c r="Q14" s="205"/>
      <c r="R14" s="341"/>
      <c r="S14" s="341"/>
      <c r="T14" s="341"/>
      <c r="U14" s="205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178"/>
    </row>
    <row r="15" spans="1:34" ht="13.5" thickBot="1" x14ac:dyDescent="0.3">
      <c r="A15" s="344"/>
      <c r="B15" s="342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80">
        <v>2</v>
      </c>
      <c r="O15" s="342"/>
      <c r="P15" s="342"/>
      <c r="Q15" s="208"/>
      <c r="R15" s="342"/>
      <c r="S15" s="342"/>
      <c r="T15" s="342"/>
      <c r="U15" s="208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181"/>
    </row>
    <row r="16" spans="1:34" x14ac:dyDescent="0.25">
      <c r="A16" s="347">
        <v>2</v>
      </c>
      <c r="B16" s="349" t="s">
        <v>178</v>
      </c>
      <c r="C16" s="173">
        <v>2</v>
      </c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346">
        <f>C16+D17+E18+F19+G20+H21+I22+J23+K24+L25+M26+N27</f>
        <v>30</v>
      </c>
      <c r="P16" s="346"/>
      <c r="Q16" s="206"/>
      <c r="R16" s="346">
        <v>4000</v>
      </c>
      <c r="S16" s="346"/>
      <c r="T16" s="346"/>
      <c r="U16" s="206"/>
      <c r="V16" s="346"/>
      <c r="W16" s="346"/>
      <c r="X16" s="346"/>
      <c r="Y16" s="346"/>
      <c r="Z16" s="346"/>
      <c r="AA16" s="346"/>
      <c r="AB16" s="346"/>
      <c r="AC16" s="346">
        <v>10000</v>
      </c>
      <c r="AD16" s="346"/>
      <c r="AE16" s="346"/>
      <c r="AF16" s="346">
        <v>3480</v>
      </c>
      <c r="AG16" s="346">
        <f t="shared" ref="AG16" si="0">SUM(P16:AF27)</f>
        <v>17480</v>
      </c>
      <c r="AH16" s="175"/>
    </row>
    <row r="17" spans="1:34" x14ac:dyDescent="0.25">
      <c r="A17" s="347"/>
      <c r="B17" s="350"/>
      <c r="C17" s="176"/>
      <c r="D17" s="177">
        <v>2</v>
      </c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341"/>
      <c r="P17" s="341"/>
      <c r="Q17" s="205"/>
      <c r="R17" s="341"/>
      <c r="S17" s="341"/>
      <c r="T17" s="341"/>
      <c r="U17" s="205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178"/>
    </row>
    <row r="18" spans="1:34" x14ac:dyDescent="0.25">
      <c r="A18" s="347"/>
      <c r="B18" s="350"/>
      <c r="C18" s="176"/>
      <c r="D18" s="176"/>
      <c r="E18" s="177">
        <v>2</v>
      </c>
      <c r="F18" s="176"/>
      <c r="G18" s="176"/>
      <c r="H18" s="176"/>
      <c r="I18" s="176"/>
      <c r="J18" s="176"/>
      <c r="K18" s="176"/>
      <c r="L18" s="176"/>
      <c r="M18" s="176"/>
      <c r="N18" s="176"/>
      <c r="O18" s="341"/>
      <c r="P18" s="341"/>
      <c r="Q18" s="205"/>
      <c r="R18" s="341"/>
      <c r="S18" s="341"/>
      <c r="T18" s="341"/>
      <c r="U18" s="205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178"/>
    </row>
    <row r="19" spans="1:34" x14ac:dyDescent="0.25">
      <c r="A19" s="347"/>
      <c r="B19" s="350"/>
      <c r="C19" s="176"/>
      <c r="D19" s="176"/>
      <c r="E19" s="176"/>
      <c r="F19" s="177">
        <v>3</v>
      </c>
      <c r="G19" s="176"/>
      <c r="H19" s="176"/>
      <c r="I19" s="176"/>
      <c r="J19" s="176"/>
      <c r="K19" s="176"/>
      <c r="L19" s="176"/>
      <c r="M19" s="176"/>
      <c r="N19" s="176"/>
      <c r="O19" s="341"/>
      <c r="P19" s="341"/>
      <c r="Q19" s="205"/>
      <c r="R19" s="341"/>
      <c r="S19" s="341"/>
      <c r="T19" s="341"/>
      <c r="U19" s="205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178"/>
    </row>
    <row r="20" spans="1:34" x14ac:dyDescent="0.25">
      <c r="A20" s="347"/>
      <c r="B20" s="350"/>
      <c r="C20" s="176"/>
      <c r="D20" s="176"/>
      <c r="E20" s="176"/>
      <c r="F20" s="176"/>
      <c r="G20" s="177">
        <v>3</v>
      </c>
      <c r="H20" s="176"/>
      <c r="I20" s="176"/>
      <c r="J20" s="176"/>
      <c r="K20" s="176"/>
      <c r="L20" s="176"/>
      <c r="M20" s="176"/>
      <c r="N20" s="176"/>
      <c r="O20" s="341"/>
      <c r="P20" s="341"/>
      <c r="Q20" s="205"/>
      <c r="R20" s="341"/>
      <c r="S20" s="341"/>
      <c r="T20" s="341"/>
      <c r="U20" s="205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178"/>
    </row>
    <row r="21" spans="1:34" x14ac:dyDescent="0.25">
      <c r="A21" s="347"/>
      <c r="B21" s="350"/>
      <c r="C21" s="176"/>
      <c r="D21" s="176"/>
      <c r="E21" s="176"/>
      <c r="F21" s="176"/>
      <c r="G21" s="176"/>
      <c r="H21" s="177">
        <v>2</v>
      </c>
      <c r="I21" s="176"/>
      <c r="J21" s="176"/>
      <c r="K21" s="176"/>
      <c r="L21" s="176"/>
      <c r="M21" s="176"/>
      <c r="N21" s="176"/>
      <c r="O21" s="341"/>
      <c r="P21" s="341"/>
      <c r="Q21" s="205"/>
      <c r="R21" s="341"/>
      <c r="S21" s="341"/>
      <c r="T21" s="341"/>
      <c r="U21" s="205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178"/>
    </row>
    <row r="22" spans="1:34" x14ac:dyDescent="0.25">
      <c r="A22" s="347"/>
      <c r="B22" s="350"/>
      <c r="C22" s="176"/>
      <c r="D22" s="176"/>
      <c r="E22" s="176"/>
      <c r="F22" s="176"/>
      <c r="G22" s="176"/>
      <c r="H22" s="176"/>
      <c r="I22" s="177">
        <v>3</v>
      </c>
      <c r="J22" s="176"/>
      <c r="K22" s="176"/>
      <c r="L22" s="176"/>
      <c r="M22" s="176"/>
      <c r="N22" s="176"/>
      <c r="O22" s="341"/>
      <c r="P22" s="341"/>
      <c r="Q22" s="205"/>
      <c r="R22" s="341"/>
      <c r="S22" s="341"/>
      <c r="T22" s="341"/>
      <c r="U22" s="205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178"/>
    </row>
    <row r="23" spans="1:34" x14ac:dyDescent="0.25">
      <c r="A23" s="347"/>
      <c r="B23" s="350"/>
      <c r="C23" s="176"/>
      <c r="D23" s="176"/>
      <c r="E23" s="176"/>
      <c r="F23" s="176"/>
      <c r="G23" s="176"/>
      <c r="H23" s="176"/>
      <c r="I23" s="176"/>
      <c r="J23" s="177">
        <v>2</v>
      </c>
      <c r="K23" s="176"/>
      <c r="L23" s="176"/>
      <c r="M23" s="176"/>
      <c r="N23" s="176"/>
      <c r="O23" s="341"/>
      <c r="P23" s="341"/>
      <c r="Q23" s="205"/>
      <c r="R23" s="341"/>
      <c r="S23" s="341"/>
      <c r="T23" s="341"/>
      <c r="U23" s="205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178"/>
    </row>
    <row r="24" spans="1:34" x14ac:dyDescent="0.25">
      <c r="A24" s="347"/>
      <c r="B24" s="350"/>
      <c r="C24" s="176"/>
      <c r="D24" s="176"/>
      <c r="E24" s="176"/>
      <c r="F24" s="176"/>
      <c r="G24" s="176"/>
      <c r="H24" s="176"/>
      <c r="I24" s="176"/>
      <c r="J24" s="176"/>
      <c r="K24" s="177">
        <v>2</v>
      </c>
      <c r="L24" s="176"/>
      <c r="M24" s="176"/>
      <c r="N24" s="176"/>
      <c r="O24" s="341"/>
      <c r="P24" s="341"/>
      <c r="Q24" s="205"/>
      <c r="R24" s="341"/>
      <c r="S24" s="341"/>
      <c r="T24" s="341"/>
      <c r="U24" s="205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178"/>
    </row>
    <row r="25" spans="1:34" x14ac:dyDescent="0.25">
      <c r="A25" s="347"/>
      <c r="B25" s="350"/>
      <c r="C25" s="176"/>
      <c r="D25" s="176"/>
      <c r="E25" s="176"/>
      <c r="F25" s="176"/>
      <c r="G25" s="176"/>
      <c r="H25" s="176"/>
      <c r="I25" s="176"/>
      <c r="J25" s="176"/>
      <c r="K25" s="176"/>
      <c r="L25" s="177">
        <v>3</v>
      </c>
      <c r="M25" s="176"/>
      <c r="N25" s="176"/>
      <c r="O25" s="341"/>
      <c r="P25" s="341"/>
      <c r="Q25" s="205"/>
      <c r="R25" s="341"/>
      <c r="S25" s="341"/>
      <c r="T25" s="341"/>
      <c r="U25" s="205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178"/>
    </row>
    <row r="26" spans="1:34" x14ac:dyDescent="0.25">
      <c r="A26" s="347"/>
      <c r="B26" s="350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7">
        <v>3</v>
      </c>
      <c r="N26" s="176"/>
      <c r="O26" s="341"/>
      <c r="P26" s="341"/>
      <c r="Q26" s="205"/>
      <c r="R26" s="341"/>
      <c r="S26" s="341"/>
      <c r="T26" s="341"/>
      <c r="U26" s="205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178"/>
    </row>
    <row r="27" spans="1:34" ht="13.5" thickBot="1" x14ac:dyDescent="0.3">
      <c r="A27" s="348"/>
      <c r="B27" s="351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80">
        <v>3</v>
      </c>
      <c r="O27" s="342"/>
      <c r="P27" s="342"/>
      <c r="Q27" s="208"/>
      <c r="R27" s="342"/>
      <c r="S27" s="342"/>
      <c r="T27" s="342"/>
      <c r="U27" s="208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181"/>
    </row>
    <row r="28" spans="1:34" x14ac:dyDescent="0.25">
      <c r="A28" s="353">
        <v>2</v>
      </c>
      <c r="B28" s="354" t="s">
        <v>147</v>
      </c>
      <c r="C28" s="173">
        <v>0</v>
      </c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357">
        <v>24</v>
      </c>
      <c r="P28" s="359">
        <v>29000</v>
      </c>
      <c r="Q28" s="209"/>
      <c r="R28" s="359">
        <v>5700</v>
      </c>
      <c r="S28" s="346"/>
      <c r="T28" s="346">
        <v>37800</v>
      </c>
      <c r="U28" s="206"/>
      <c r="V28" s="346"/>
      <c r="W28" s="346"/>
      <c r="X28" s="346"/>
      <c r="Y28" s="346"/>
      <c r="Z28" s="346"/>
      <c r="AA28" s="346"/>
      <c r="AB28" s="346"/>
      <c r="AC28" s="346">
        <v>26000</v>
      </c>
      <c r="AD28" s="346"/>
      <c r="AE28" s="346"/>
      <c r="AF28" s="346"/>
      <c r="AG28" s="346">
        <f t="shared" ref="AG28" si="1">SUM(P28:AF39)</f>
        <v>98500</v>
      </c>
      <c r="AH28" s="182"/>
    </row>
    <row r="29" spans="1:34" x14ac:dyDescent="0.25">
      <c r="A29" s="343"/>
      <c r="B29" s="355"/>
      <c r="C29" s="176"/>
      <c r="D29" s="177">
        <v>0</v>
      </c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358"/>
      <c r="P29" s="360"/>
      <c r="Q29" s="210"/>
      <c r="R29" s="360"/>
      <c r="S29" s="341"/>
      <c r="T29" s="341"/>
      <c r="U29" s="205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178"/>
    </row>
    <row r="30" spans="1:34" x14ac:dyDescent="0.25">
      <c r="A30" s="343"/>
      <c r="B30" s="355"/>
      <c r="C30" s="176"/>
      <c r="D30" s="176"/>
      <c r="E30" s="177">
        <v>5</v>
      </c>
      <c r="F30" s="176"/>
      <c r="G30" s="176"/>
      <c r="H30" s="176"/>
      <c r="I30" s="176"/>
      <c r="J30" s="176"/>
      <c r="K30" s="176"/>
      <c r="L30" s="176"/>
      <c r="M30" s="176"/>
      <c r="N30" s="176"/>
      <c r="O30" s="358"/>
      <c r="P30" s="360"/>
      <c r="Q30" s="210"/>
      <c r="R30" s="360"/>
      <c r="S30" s="341"/>
      <c r="T30" s="341"/>
      <c r="U30" s="205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178"/>
    </row>
    <row r="31" spans="1:34" x14ac:dyDescent="0.25">
      <c r="A31" s="343"/>
      <c r="B31" s="355"/>
      <c r="C31" s="176"/>
      <c r="D31" s="176"/>
      <c r="E31" s="176"/>
      <c r="F31" s="177">
        <v>3</v>
      </c>
      <c r="G31" s="176"/>
      <c r="H31" s="176"/>
      <c r="I31" s="176"/>
      <c r="J31" s="176"/>
      <c r="K31" s="176"/>
      <c r="L31" s="176"/>
      <c r="M31" s="176"/>
      <c r="N31" s="176"/>
      <c r="O31" s="358"/>
      <c r="P31" s="360"/>
      <c r="Q31" s="210"/>
      <c r="R31" s="360"/>
      <c r="S31" s="341"/>
      <c r="T31" s="341"/>
      <c r="U31" s="205"/>
      <c r="V31" s="341"/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41"/>
      <c r="AH31" s="178"/>
    </row>
    <row r="32" spans="1:34" x14ac:dyDescent="0.25">
      <c r="A32" s="343"/>
      <c r="B32" s="355"/>
      <c r="C32" s="176"/>
      <c r="D32" s="176"/>
      <c r="E32" s="176"/>
      <c r="F32" s="176"/>
      <c r="G32" s="177">
        <v>3</v>
      </c>
      <c r="H32" s="176"/>
      <c r="I32" s="176"/>
      <c r="J32" s="176"/>
      <c r="K32" s="176"/>
      <c r="L32" s="176"/>
      <c r="M32" s="176"/>
      <c r="N32" s="176"/>
      <c r="O32" s="358"/>
      <c r="P32" s="360"/>
      <c r="Q32" s="210"/>
      <c r="R32" s="360"/>
      <c r="S32" s="341"/>
      <c r="T32" s="341"/>
      <c r="U32" s="205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178"/>
    </row>
    <row r="33" spans="1:34" x14ac:dyDescent="0.25">
      <c r="A33" s="343"/>
      <c r="B33" s="355"/>
      <c r="C33" s="176"/>
      <c r="D33" s="176"/>
      <c r="E33" s="176"/>
      <c r="F33" s="176"/>
      <c r="G33" s="176"/>
      <c r="H33" s="177">
        <v>3</v>
      </c>
      <c r="I33" s="176"/>
      <c r="J33" s="176"/>
      <c r="K33" s="176"/>
      <c r="L33" s="176"/>
      <c r="M33" s="176"/>
      <c r="N33" s="176"/>
      <c r="O33" s="358"/>
      <c r="P33" s="360"/>
      <c r="Q33" s="210"/>
      <c r="R33" s="360"/>
      <c r="S33" s="341"/>
      <c r="T33" s="341"/>
      <c r="U33" s="205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  <c r="AH33" s="178"/>
    </row>
    <row r="34" spans="1:34" x14ac:dyDescent="0.25">
      <c r="A34" s="343"/>
      <c r="B34" s="355"/>
      <c r="C34" s="176"/>
      <c r="D34" s="176"/>
      <c r="E34" s="176"/>
      <c r="F34" s="176"/>
      <c r="G34" s="176"/>
      <c r="H34" s="176"/>
      <c r="I34" s="177">
        <v>0</v>
      </c>
      <c r="J34" s="176"/>
      <c r="K34" s="176"/>
      <c r="L34" s="176"/>
      <c r="M34" s="176"/>
      <c r="N34" s="176"/>
      <c r="O34" s="358"/>
      <c r="P34" s="360"/>
      <c r="Q34" s="210"/>
      <c r="R34" s="360"/>
      <c r="S34" s="341"/>
      <c r="T34" s="341"/>
      <c r="U34" s="205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178"/>
    </row>
    <row r="35" spans="1:34" x14ac:dyDescent="0.25">
      <c r="A35" s="343"/>
      <c r="B35" s="355"/>
      <c r="C35" s="176"/>
      <c r="D35" s="176"/>
      <c r="E35" s="176"/>
      <c r="F35" s="176"/>
      <c r="G35" s="176"/>
      <c r="H35" s="176"/>
      <c r="I35" s="176"/>
      <c r="J35" s="177">
        <v>0</v>
      </c>
      <c r="K35" s="176"/>
      <c r="L35" s="176"/>
      <c r="M35" s="176"/>
      <c r="N35" s="176"/>
      <c r="O35" s="358"/>
      <c r="P35" s="360"/>
      <c r="Q35" s="210"/>
      <c r="R35" s="360"/>
      <c r="S35" s="341"/>
      <c r="T35" s="341"/>
      <c r="U35" s="205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178"/>
    </row>
    <row r="36" spans="1:34" x14ac:dyDescent="0.25">
      <c r="A36" s="343"/>
      <c r="B36" s="355"/>
      <c r="C36" s="176"/>
      <c r="D36" s="176"/>
      <c r="E36" s="176"/>
      <c r="F36" s="176"/>
      <c r="G36" s="176"/>
      <c r="H36" s="176"/>
      <c r="I36" s="176"/>
      <c r="J36" s="176"/>
      <c r="K36" s="177">
        <v>2</v>
      </c>
      <c r="L36" s="176"/>
      <c r="M36" s="176"/>
      <c r="N36" s="176"/>
      <c r="O36" s="358"/>
      <c r="P36" s="360"/>
      <c r="Q36" s="210"/>
      <c r="R36" s="360"/>
      <c r="S36" s="341"/>
      <c r="T36" s="341"/>
      <c r="U36" s="205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178"/>
    </row>
    <row r="37" spans="1:34" x14ac:dyDescent="0.25">
      <c r="A37" s="343"/>
      <c r="B37" s="355"/>
      <c r="C37" s="176"/>
      <c r="D37" s="176"/>
      <c r="E37" s="176"/>
      <c r="F37" s="176"/>
      <c r="G37" s="176"/>
      <c r="H37" s="176"/>
      <c r="I37" s="176"/>
      <c r="J37" s="176"/>
      <c r="K37" s="176"/>
      <c r="L37" s="177">
        <v>4</v>
      </c>
      <c r="M37" s="176"/>
      <c r="N37" s="176"/>
      <c r="O37" s="358"/>
      <c r="P37" s="360"/>
      <c r="Q37" s="210"/>
      <c r="R37" s="360"/>
      <c r="S37" s="341"/>
      <c r="T37" s="341"/>
      <c r="U37" s="205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  <c r="AF37" s="341"/>
      <c r="AG37" s="341"/>
      <c r="AH37" s="178"/>
    </row>
    <row r="38" spans="1:34" x14ac:dyDescent="0.25">
      <c r="A38" s="343"/>
      <c r="B38" s="355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7">
        <v>4</v>
      </c>
      <c r="N38" s="176"/>
      <c r="O38" s="358"/>
      <c r="P38" s="360"/>
      <c r="Q38" s="210"/>
      <c r="R38" s="360"/>
      <c r="S38" s="341"/>
      <c r="T38" s="341"/>
      <c r="U38" s="205"/>
      <c r="V38" s="341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178"/>
    </row>
    <row r="39" spans="1:34" ht="13.5" thickBot="1" x14ac:dyDescent="0.3">
      <c r="A39" s="344"/>
      <c r="B39" s="356"/>
      <c r="C39" s="179"/>
      <c r="D39" s="179"/>
      <c r="E39" s="179"/>
      <c r="F39" s="179"/>
      <c r="G39" s="179"/>
      <c r="H39" s="183"/>
      <c r="I39" s="183"/>
      <c r="J39" s="183"/>
      <c r="K39" s="183"/>
      <c r="L39" s="183"/>
      <c r="M39" s="183"/>
      <c r="N39" s="184"/>
      <c r="O39" s="358"/>
      <c r="P39" s="361"/>
      <c r="Q39" s="211"/>
      <c r="R39" s="361"/>
      <c r="S39" s="352"/>
      <c r="T39" s="352"/>
      <c r="U39" s="207"/>
      <c r="V39" s="352"/>
      <c r="W39" s="352"/>
      <c r="X39" s="352"/>
      <c r="Y39" s="352"/>
      <c r="Z39" s="352"/>
      <c r="AA39" s="352"/>
      <c r="AB39" s="352"/>
      <c r="AC39" s="352"/>
      <c r="AD39" s="352"/>
      <c r="AE39" s="352"/>
      <c r="AF39" s="352"/>
      <c r="AG39" s="342"/>
      <c r="AH39" s="185"/>
    </row>
    <row r="40" spans="1:34" x14ac:dyDescent="0.25">
      <c r="A40" s="353">
        <v>2</v>
      </c>
      <c r="B40" s="354" t="s">
        <v>180</v>
      </c>
      <c r="C40" s="173">
        <v>0</v>
      </c>
      <c r="D40" s="174"/>
      <c r="E40" s="174"/>
      <c r="F40" s="174"/>
      <c r="G40" s="186"/>
      <c r="H40" s="176"/>
      <c r="I40" s="176"/>
      <c r="J40" s="176"/>
      <c r="K40" s="176"/>
      <c r="L40" s="176"/>
      <c r="M40" s="176"/>
      <c r="N40" s="176"/>
      <c r="O40" s="362"/>
      <c r="P40" s="362"/>
      <c r="Q40" s="204"/>
      <c r="R40" s="362"/>
      <c r="S40" s="362"/>
      <c r="T40" s="362"/>
      <c r="U40" s="204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46">
        <f t="shared" ref="AG40" si="2">SUM(P40:AF51)</f>
        <v>0</v>
      </c>
      <c r="AH40" s="176"/>
    </row>
    <row r="41" spans="1:34" x14ac:dyDescent="0.25">
      <c r="A41" s="343"/>
      <c r="B41" s="355"/>
      <c r="C41" s="176"/>
      <c r="D41" s="177">
        <v>0</v>
      </c>
      <c r="E41" s="176"/>
      <c r="F41" s="176"/>
      <c r="G41" s="187"/>
      <c r="H41" s="176"/>
      <c r="I41" s="176"/>
      <c r="J41" s="176"/>
      <c r="K41" s="176"/>
      <c r="L41" s="176"/>
      <c r="M41" s="176"/>
      <c r="N41" s="176"/>
      <c r="O41" s="341"/>
      <c r="P41" s="341"/>
      <c r="Q41" s="205"/>
      <c r="R41" s="341"/>
      <c r="S41" s="341"/>
      <c r="T41" s="341"/>
      <c r="U41" s="205"/>
      <c r="V41" s="341"/>
      <c r="W41" s="341"/>
      <c r="X41" s="341"/>
      <c r="Y41" s="341"/>
      <c r="Z41" s="341"/>
      <c r="AA41" s="341"/>
      <c r="AB41" s="341"/>
      <c r="AC41" s="341"/>
      <c r="AD41" s="341"/>
      <c r="AE41" s="341"/>
      <c r="AF41" s="341"/>
      <c r="AG41" s="341"/>
      <c r="AH41" s="176"/>
    </row>
    <row r="42" spans="1:34" x14ac:dyDescent="0.25">
      <c r="A42" s="343"/>
      <c r="B42" s="355"/>
      <c r="C42" s="176"/>
      <c r="D42" s="176"/>
      <c r="E42" s="177">
        <v>0</v>
      </c>
      <c r="F42" s="176"/>
      <c r="G42" s="187"/>
      <c r="H42" s="176"/>
      <c r="I42" s="176"/>
      <c r="J42" s="176"/>
      <c r="K42" s="176"/>
      <c r="L42" s="176"/>
      <c r="M42" s="176"/>
      <c r="N42" s="176"/>
      <c r="O42" s="341"/>
      <c r="P42" s="341"/>
      <c r="Q42" s="205"/>
      <c r="R42" s="341"/>
      <c r="S42" s="341"/>
      <c r="T42" s="341"/>
      <c r="U42" s="205"/>
      <c r="V42" s="341"/>
      <c r="W42" s="341"/>
      <c r="X42" s="341"/>
      <c r="Y42" s="341"/>
      <c r="Z42" s="341"/>
      <c r="AA42" s="341"/>
      <c r="AB42" s="341"/>
      <c r="AC42" s="341"/>
      <c r="AD42" s="341"/>
      <c r="AE42" s="341"/>
      <c r="AF42" s="341"/>
      <c r="AG42" s="341"/>
      <c r="AH42" s="176"/>
    </row>
    <row r="43" spans="1:34" x14ac:dyDescent="0.25">
      <c r="A43" s="343"/>
      <c r="B43" s="355"/>
      <c r="C43" s="176"/>
      <c r="D43" s="176"/>
      <c r="E43" s="176"/>
      <c r="F43" s="177">
        <v>0</v>
      </c>
      <c r="G43" s="187"/>
      <c r="H43" s="176"/>
      <c r="I43" s="176"/>
      <c r="J43" s="176"/>
      <c r="K43" s="176"/>
      <c r="L43" s="176"/>
      <c r="M43" s="176"/>
      <c r="N43" s="176"/>
      <c r="O43" s="341"/>
      <c r="P43" s="341"/>
      <c r="Q43" s="205"/>
      <c r="R43" s="341"/>
      <c r="S43" s="341"/>
      <c r="T43" s="341"/>
      <c r="U43" s="205"/>
      <c r="V43" s="341"/>
      <c r="W43" s="341"/>
      <c r="X43" s="341"/>
      <c r="Y43" s="341"/>
      <c r="Z43" s="341"/>
      <c r="AA43" s="341"/>
      <c r="AB43" s="341"/>
      <c r="AC43" s="341"/>
      <c r="AD43" s="341"/>
      <c r="AE43" s="341"/>
      <c r="AF43" s="341"/>
      <c r="AG43" s="341"/>
      <c r="AH43" s="176"/>
    </row>
    <row r="44" spans="1:34" x14ac:dyDescent="0.25">
      <c r="A44" s="343"/>
      <c r="B44" s="355"/>
      <c r="C44" s="176"/>
      <c r="D44" s="176"/>
      <c r="E44" s="176"/>
      <c r="F44" s="176"/>
      <c r="G44" s="188">
        <v>0</v>
      </c>
      <c r="H44" s="176"/>
      <c r="I44" s="176"/>
      <c r="J44" s="176"/>
      <c r="K44" s="176"/>
      <c r="L44" s="176"/>
      <c r="M44" s="176"/>
      <c r="N44" s="176"/>
      <c r="O44" s="341"/>
      <c r="P44" s="341"/>
      <c r="Q44" s="205"/>
      <c r="R44" s="341"/>
      <c r="S44" s="341"/>
      <c r="T44" s="341"/>
      <c r="U44" s="205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176"/>
    </row>
    <row r="45" spans="1:34" x14ac:dyDescent="0.25">
      <c r="A45" s="343"/>
      <c r="B45" s="355"/>
      <c r="C45" s="176"/>
      <c r="D45" s="176"/>
      <c r="E45" s="176"/>
      <c r="F45" s="176"/>
      <c r="G45" s="187"/>
      <c r="H45" s="177">
        <v>0</v>
      </c>
      <c r="I45" s="176"/>
      <c r="J45" s="176"/>
      <c r="K45" s="176"/>
      <c r="L45" s="176"/>
      <c r="M45" s="176"/>
      <c r="N45" s="176"/>
      <c r="O45" s="341"/>
      <c r="P45" s="341"/>
      <c r="Q45" s="205"/>
      <c r="R45" s="341"/>
      <c r="S45" s="341"/>
      <c r="T45" s="341"/>
      <c r="U45" s="205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176"/>
    </row>
    <row r="46" spans="1:34" x14ac:dyDescent="0.25">
      <c r="A46" s="343"/>
      <c r="B46" s="355"/>
      <c r="C46" s="176"/>
      <c r="D46" s="176"/>
      <c r="E46" s="176"/>
      <c r="F46" s="176"/>
      <c r="G46" s="187"/>
      <c r="H46" s="176"/>
      <c r="I46" s="177">
        <v>0</v>
      </c>
      <c r="J46" s="176"/>
      <c r="K46" s="176"/>
      <c r="L46" s="176"/>
      <c r="M46" s="176"/>
      <c r="N46" s="176"/>
      <c r="O46" s="341"/>
      <c r="P46" s="341"/>
      <c r="Q46" s="205"/>
      <c r="R46" s="341"/>
      <c r="S46" s="341"/>
      <c r="T46" s="341"/>
      <c r="U46" s="205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1"/>
      <c r="AH46" s="176"/>
    </row>
    <row r="47" spans="1:34" x14ac:dyDescent="0.25">
      <c r="A47" s="343"/>
      <c r="B47" s="355"/>
      <c r="C47" s="176"/>
      <c r="D47" s="176"/>
      <c r="E47" s="176"/>
      <c r="F47" s="176"/>
      <c r="G47" s="187"/>
      <c r="H47" s="176"/>
      <c r="I47" s="176"/>
      <c r="J47" s="177">
        <v>0</v>
      </c>
      <c r="K47" s="176"/>
      <c r="L47" s="176"/>
      <c r="M47" s="176"/>
      <c r="N47" s="176"/>
      <c r="O47" s="341"/>
      <c r="P47" s="341"/>
      <c r="Q47" s="205"/>
      <c r="R47" s="341"/>
      <c r="S47" s="341"/>
      <c r="T47" s="341"/>
      <c r="U47" s="205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176"/>
    </row>
    <row r="48" spans="1:34" x14ac:dyDescent="0.25">
      <c r="A48" s="343"/>
      <c r="B48" s="355"/>
      <c r="C48" s="176"/>
      <c r="D48" s="176"/>
      <c r="E48" s="176"/>
      <c r="F48" s="176"/>
      <c r="G48" s="187"/>
      <c r="H48" s="176"/>
      <c r="I48" s="176"/>
      <c r="J48" s="176"/>
      <c r="K48" s="177">
        <v>0</v>
      </c>
      <c r="L48" s="176"/>
      <c r="M48" s="176"/>
      <c r="N48" s="176"/>
      <c r="O48" s="341"/>
      <c r="P48" s="341"/>
      <c r="Q48" s="205"/>
      <c r="R48" s="341"/>
      <c r="S48" s="341"/>
      <c r="T48" s="341"/>
      <c r="U48" s="205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176"/>
    </row>
    <row r="49" spans="1:34" x14ac:dyDescent="0.25">
      <c r="A49" s="343"/>
      <c r="B49" s="355"/>
      <c r="C49" s="176"/>
      <c r="D49" s="176"/>
      <c r="E49" s="176"/>
      <c r="F49" s="176"/>
      <c r="G49" s="187"/>
      <c r="H49" s="176"/>
      <c r="I49" s="176"/>
      <c r="J49" s="176"/>
      <c r="K49" s="176"/>
      <c r="L49" s="177">
        <v>0</v>
      </c>
      <c r="M49" s="176"/>
      <c r="N49" s="176"/>
      <c r="O49" s="341"/>
      <c r="P49" s="341"/>
      <c r="Q49" s="205"/>
      <c r="R49" s="341"/>
      <c r="S49" s="341"/>
      <c r="T49" s="341"/>
      <c r="U49" s="205"/>
      <c r="V49" s="341"/>
      <c r="W49" s="341"/>
      <c r="X49" s="341"/>
      <c r="Y49" s="341"/>
      <c r="Z49" s="341"/>
      <c r="AA49" s="341"/>
      <c r="AB49" s="341"/>
      <c r="AC49" s="341"/>
      <c r="AD49" s="341"/>
      <c r="AE49" s="341"/>
      <c r="AF49" s="341"/>
      <c r="AG49" s="341"/>
      <c r="AH49" s="176"/>
    </row>
    <row r="50" spans="1:34" x14ac:dyDescent="0.25">
      <c r="A50" s="343"/>
      <c r="B50" s="355"/>
      <c r="C50" s="176"/>
      <c r="D50" s="176"/>
      <c r="E50" s="176"/>
      <c r="F50" s="176"/>
      <c r="G50" s="187"/>
      <c r="H50" s="176"/>
      <c r="I50" s="176"/>
      <c r="J50" s="176"/>
      <c r="K50" s="176"/>
      <c r="L50" s="176"/>
      <c r="M50" s="177">
        <v>0</v>
      </c>
      <c r="N50" s="176"/>
      <c r="O50" s="341"/>
      <c r="P50" s="341"/>
      <c r="Q50" s="205"/>
      <c r="R50" s="341"/>
      <c r="S50" s="341"/>
      <c r="T50" s="341"/>
      <c r="U50" s="205"/>
      <c r="V50" s="341"/>
      <c r="W50" s="341"/>
      <c r="X50" s="341"/>
      <c r="Y50" s="341"/>
      <c r="Z50" s="341"/>
      <c r="AA50" s="341"/>
      <c r="AB50" s="341"/>
      <c r="AC50" s="341"/>
      <c r="AD50" s="341"/>
      <c r="AE50" s="341"/>
      <c r="AF50" s="341"/>
      <c r="AG50" s="341"/>
      <c r="AH50" s="176"/>
    </row>
    <row r="51" spans="1:34" ht="13.5" thickBot="1" x14ac:dyDescent="0.3">
      <c r="A51" s="343"/>
      <c r="B51" s="355"/>
      <c r="C51" s="183"/>
      <c r="D51" s="183"/>
      <c r="E51" s="183"/>
      <c r="F51" s="183"/>
      <c r="G51" s="189"/>
      <c r="H51" s="176"/>
      <c r="I51" s="176"/>
      <c r="J51" s="176"/>
      <c r="K51" s="176"/>
      <c r="L51" s="176"/>
      <c r="M51" s="176"/>
      <c r="N51" s="177">
        <v>0</v>
      </c>
      <c r="O51" s="341"/>
      <c r="P51" s="341"/>
      <c r="Q51" s="205"/>
      <c r="R51" s="341"/>
      <c r="S51" s="341"/>
      <c r="T51" s="341"/>
      <c r="U51" s="205"/>
      <c r="V51" s="341"/>
      <c r="W51" s="341"/>
      <c r="X51" s="341"/>
      <c r="Y51" s="341"/>
      <c r="Z51" s="341"/>
      <c r="AA51" s="341"/>
      <c r="AB51" s="341"/>
      <c r="AC51" s="341"/>
      <c r="AD51" s="341"/>
      <c r="AE51" s="341"/>
      <c r="AF51" s="341"/>
      <c r="AG51" s="342"/>
      <c r="AH51" s="176"/>
    </row>
    <row r="52" spans="1:34" ht="38.25" x14ac:dyDescent="0.25">
      <c r="A52" s="190">
        <v>3</v>
      </c>
      <c r="B52" s="126" t="s">
        <v>148</v>
      </c>
      <c r="C52" s="176"/>
      <c r="D52" s="176"/>
      <c r="E52" s="176"/>
      <c r="F52" s="176"/>
      <c r="G52" s="176"/>
      <c r="H52" s="191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4">
        <f>SUM(P52:AF52)</f>
        <v>0</v>
      </c>
      <c r="AH52" s="176"/>
    </row>
    <row r="53" spans="1:34" ht="51" x14ac:dyDescent="0.25">
      <c r="A53" s="190">
        <v>3</v>
      </c>
      <c r="B53" s="126" t="s">
        <v>149</v>
      </c>
      <c r="C53" s="176"/>
      <c r="D53" s="176"/>
      <c r="E53" s="176"/>
      <c r="F53" s="176"/>
      <c r="G53" s="176"/>
      <c r="H53" s="191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4">
        <f t="shared" ref="AG53:AG77" si="3">SUM(P53:AF53)</f>
        <v>0</v>
      </c>
      <c r="AH53" s="176"/>
    </row>
    <row r="54" spans="1:34" ht="29.25" customHeight="1" x14ac:dyDescent="0.25">
      <c r="A54" s="190">
        <v>4</v>
      </c>
      <c r="B54" s="126" t="s">
        <v>182</v>
      </c>
      <c r="C54" s="176"/>
      <c r="D54" s="176"/>
      <c r="E54" s="176"/>
      <c r="F54" s="176"/>
      <c r="G54" s="176"/>
      <c r="H54" s="191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4">
        <f t="shared" si="3"/>
        <v>0</v>
      </c>
      <c r="AH54" s="176"/>
    </row>
    <row r="55" spans="1:34" ht="33" customHeight="1" x14ac:dyDescent="0.25">
      <c r="A55" s="268">
        <v>5</v>
      </c>
      <c r="B55" s="264" t="s">
        <v>229</v>
      </c>
      <c r="C55" s="269"/>
      <c r="D55" s="269"/>
      <c r="E55" s="269"/>
      <c r="F55" s="269"/>
      <c r="G55" s="269"/>
      <c r="H55" s="270"/>
      <c r="I55" s="269"/>
      <c r="J55" s="269"/>
      <c r="K55" s="269"/>
      <c r="L55" s="269"/>
      <c r="M55" s="269"/>
      <c r="N55" s="269"/>
      <c r="O55" s="269">
        <v>2</v>
      </c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174">
        <v>37500</v>
      </c>
      <c r="AH55" s="176"/>
    </row>
    <row r="56" spans="1:34" ht="29.25" customHeight="1" x14ac:dyDescent="0.25">
      <c r="A56" s="190">
        <v>6</v>
      </c>
      <c r="B56" s="126" t="s">
        <v>216</v>
      </c>
      <c r="C56" s="176"/>
      <c r="D56" s="176"/>
      <c r="E56" s="176"/>
      <c r="F56" s="176"/>
      <c r="G56" s="176"/>
      <c r="H56" s="191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4">
        <f t="shared" si="3"/>
        <v>0</v>
      </c>
      <c r="AH56" s="176"/>
    </row>
    <row r="57" spans="1:34" s="290" customFormat="1" ht="29.25" customHeight="1" x14ac:dyDescent="0.25">
      <c r="A57" s="285">
        <v>7</v>
      </c>
      <c r="B57" s="286" t="s">
        <v>252</v>
      </c>
      <c r="C57" s="287"/>
      <c r="D57" s="287"/>
      <c r="E57" s="287"/>
      <c r="F57" s="287"/>
      <c r="G57" s="287"/>
      <c r="H57" s="288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287"/>
      <c r="Z57" s="287"/>
      <c r="AA57" s="287"/>
      <c r="AB57" s="287"/>
      <c r="AC57" s="287"/>
      <c r="AD57" s="287"/>
      <c r="AE57" s="287"/>
      <c r="AF57" s="287"/>
      <c r="AG57" s="289">
        <v>50000</v>
      </c>
      <c r="AH57" s="287"/>
    </row>
    <row r="58" spans="1:34" ht="29.25" customHeight="1" x14ac:dyDescent="0.25">
      <c r="A58" s="190">
        <v>8</v>
      </c>
      <c r="B58" s="126" t="s">
        <v>253</v>
      </c>
      <c r="C58" s="176"/>
      <c r="D58" s="176"/>
      <c r="E58" s="176"/>
      <c r="F58" s="176"/>
      <c r="G58" s="176"/>
      <c r="H58" s="191"/>
      <c r="I58" s="176"/>
      <c r="J58" s="176"/>
      <c r="K58" s="176"/>
      <c r="L58" s="176"/>
      <c r="M58" s="176"/>
      <c r="N58" s="176"/>
      <c r="O58" s="176">
        <v>1</v>
      </c>
      <c r="P58" s="176"/>
      <c r="Q58" s="176"/>
      <c r="R58" s="176"/>
      <c r="S58" s="176"/>
      <c r="T58" s="176"/>
      <c r="U58" s="176"/>
      <c r="V58" s="176"/>
      <c r="W58" s="176">
        <v>78000</v>
      </c>
      <c r="X58" s="176"/>
      <c r="Y58" s="176"/>
      <c r="Z58" s="176"/>
      <c r="AA58" s="176">
        <v>10000</v>
      </c>
      <c r="AB58" s="176">
        <v>12000</v>
      </c>
      <c r="AC58" s="176"/>
      <c r="AD58" s="176"/>
      <c r="AE58" s="176"/>
      <c r="AF58" s="176"/>
      <c r="AG58" s="174">
        <v>100000</v>
      </c>
      <c r="AH58" s="176"/>
    </row>
    <row r="59" spans="1:34" ht="29.25" customHeight="1" x14ac:dyDescent="0.25">
      <c r="A59" s="190">
        <v>9</v>
      </c>
      <c r="B59" s="126" t="s">
        <v>255</v>
      </c>
      <c r="C59" s="176"/>
      <c r="D59" s="176"/>
      <c r="E59" s="176"/>
      <c r="F59" s="176"/>
      <c r="G59" s="176"/>
      <c r="H59" s="191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4">
        <v>25000</v>
      </c>
      <c r="AH59" s="176"/>
    </row>
    <row r="60" spans="1:34" ht="29.25" customHeight="1" x14ac:dyDescent="0.25">
      <c r="A60" s="190">
        <v>10</v>
      </c>
      <c r="B60" s="264" t="s">
        <v>232</v>
      </c>
      <c r="C60" s="269"/>
      <c r="D60" s="269"/>
      <c r="E60" s="269"/>
      <c r="F60" s="269"/>
      <c r="G60" s="269"/>
      <c r="H60" s="270"/>
      <c r="I60" s="269"/>
      <c r="J60" s="269"/>
      <c r="K60" s="269"/>
      <c r="L60" s="269"/>
      <c r="M60" s="269"/>
      <c r="N60" s="269"/>
      <c r="O60" s="269">
        <v>2</v>
      </c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174">
        <v>30000</v>
      </c>
      <c r="AH60" s="176"/>
    </row>
    <row r="61" spans="1:34" ht="29.25" customHeight="1" x14ac:dyDescent="0.25">
      <c r="A61" s="190">
        <v>11</v>
      </c>
      <c r="B61" s="264" t="s">
        <v>256</v>
      </c>
      <c r="C61" s="269"/>
      <c r="D61" s="269"/>
      <c r="E61" s="269"/>
      <c r="F61" s="269"/>
      <c r="G61" s="269"/>
      <c r="H61" s="270"/>
      <c r="I61" s="269"/>
      <c r="J61" s="269"/>
      <c r="K61" s="269"/>
      <c r="L61" s="269"/>
      <c r="M61" s="269"/>
      <c r="N61" s="269"/>
      <c r="O61" s="269">
        <v>2</v>
      </c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174">
        <v>60000</v>
      </c>
      <c r="AH61" s="176"/>
    </row>
    <row r="62" spans="1:34" ht="32.25" customHeight="1" x14ac:dyDescent="0.25">
      <c r="A62" s="190">
        <v>12</v>
      </c>
      <c r="B62" s="126" t="s">
        <v>215</v>
      </c>
      <c r="C62" s="176"/>
      <c r="D62" s="176"/>
      <c r="E62" s="176"/>
      <c r="F62" s="176"/>
      <c r="G62" s="176"/>
      <c r="H62" s="191"/>
      <c r="I62" s="176"/>
      <c r="J62" s="176"/>
      <c r="K62" s="176"/>
      <c r="L62" s="176"/>
      <c r="M62" s="176"/>
      <c r="N62" s="176"/>
      <c r="O62" s="176">
        <v>2</v>
      </c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>
        <v>13600</v>
      </c>
      <c r="AB62" s="176">
        <v>6000</v>
      </c>
      <c r="AC62" s="176"/>
      <c r="AD62" s="176"/>
      <c r="AE62" s="176"/>
      <c r="AF62" s="176"/>
      <c r="AG62" s="174">
        <f t="shared" si="3"/>
        <v>19600</v>
      </c>
      <c r="AH62" s="176"/>
    </row>
    <row r="63" spans="1:34" x14ac:dyDescent="0.25">
      <c r="A63" s="190">
        <v>13</v>
      </c>
      <c r="B63" s="126" t="s">
        <v>251</v>
      </c>
      <c r="C63" s="176"/>
      <c r="D63" s="176"/>
      <c r="E63" s="176"/>
      <c r="F63" s="176"/>
      <c r="G63" s="176"/>
      <c r="H63" s="191"/>
      <c r="I63" s="176"/>
      <c r="J63" s="176"/>
      <c r="K63" s="176"/>
      <c r="L63" s="176"/>
      <c r="M63" s="176"/>
      <c r="N63" s="176"/>
      <c r="O63" s="176">
        <v>1</v>
      </c>
      <c r="P63" s="176"/>
      <c r="Q63" s="176"/>
      <c r="R63" s="176"/>
      <c r="S63" s="176"/>
      <c r="T63" s="176"/>
      <c r="U63" s="176">
        <v>120000</v>
      </c>
      <c r="V63" s="176"/>
      <c r="W63" s="176"/>
      <c r="X63" s="176"/>
      <c r="Y63" s="176"/>
      <c r="Z63" s="176"/>
      <c r="AA63" s="176">
        <v>160000</v>
      </c>
      <c r="AB63" s="176">
        <v>170000</v>
      </c>
      <c r="AC63" s="176"/>
      <c r="AD63" s="176"/>
      <c r="AE63" s="176"/>
      <c r="AF63" s="176"/>
      <c r="AG63" s="174">
        <f t="shared" si="3"/>
        <v>450000</v>
      </c>
      <c r="AH63" s="176"/>
    </row>
    <row r="64" spans="1:34" x14ac:dyDescent="0.25">
      <c r="A64" s="190">
        <v>14</v>
      </c>
      <c r="B64" s="192" t="s">
        <v>44</v>
      </c>
      <c r="C64" s="176"/>
      <c r="D64" s="176"/>
      <c r="E64" s="176"/>
      <c r="F64" s="176"/>
      <c r="G64" s="176"/>
      <c r="H64" s="191"/>
      <c r="I64" s="176"/>
      <c r="J64" s="176"/>
      <c r="K64" s="176"/>
      <c r="L64" s="176"/>
      <c r="M64" s="176"/>
      <c r="N64" s="176"/>
      <c r="O64" s="176">
        <v>2</v>
      </c>
      <c r="P64" s="176"/>
      <c r="Q64" s="176">
        <v>48000</v>
      </c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4">
        <f t="shared" si="3"/>
        <v>48000</v>
      </c>
      <c r="AH64" s="176"/>
    </row>
    <row r="65" spans="1:34" x14ac:dyDescent="0.25">
      <c r="A65" s="190">
        <v>15</v>
      </c>
      <c r="B65" s="192" t="s">
        <v>187</v>
      </c>
      <c r="C65" s="176"/>
      <c r="D65" s="176"/>
      <c r="E65" s="176"/>
      <c r="F65" s="176"/>
      <c r="G65" s="176"/>
      <c r="H65" s="191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4">
        <f t="shared" si="3"/>
        <v>0</v>
      </c>
      <c r="AH65" s="176"/>
    </row>
    <row r="66" spans="1:34" x14ac:dyDescent="0.25">
      <c r="A66" s="190">
        <v>16</v>
      </c>
      <c r="B66" s="193" t="s">
        <v>150</v>
      </c>
      <c r="C66" s="176"/>
      <c r="D66" s="176"/>
      <c r="E66" s="176"/>
      <c r="F66" s="176"/>
      <c r="G66" s="176"/>
      <c r="H66" s="191"/>
      <c r="I66" s="176"/>
      <c r="J66" s="176"/>
      <c r="K66" s="176"/>
      <c r="L66" s="176"/>
      <c r="M66" s="176"/>
      <c r="N66" s="176"/>
      <c r="O66" s="176">
        <v>1</v>
      </c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>
        <v>30000</v>
      </c>
      <c r="AC66" s="176"/>
      <c r="AD66" s="176">
        <v>20000</v>
      </c>
      <c r="AE66" s="176"/>
      <c r="AF66" s="176"/>
      <c r="AG66" s="174">
        <f t="shared" si="3"/>
        <v>50000</v>
      </c>
      <c r="AH66" s="176"/>
    </row>
    <row r="67" spans="1:34" x14ac:dyDescent="0.25">
      <c r="A67" s="190">
        <v>17</v>
      </c>
      <c r="B67" s="192" t="s">
        <v>181</v>
      </c>
      <c r="C67" s="176"/>
      <c r="D67" s="176"/>
      <c r="E67" s="176"/>
      <c r="F67" s="176"/>
      <c r="G67" s="176"/>
      <c r="H67" s="191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4">
        <f t="shared" si="3"/>
        <v>0</v>
      </c>
      <c r="AH67" s="176"/>
    </row>
    <row r="68" spans="1:34" x14ac:dyDescent="0.25">
      <c r="A68" s="190">
        <v>18</v>
      </c>
      <c r="B68" s="194" t="s">
        <v>151</v>
      </c>
      <c r="C68" s="176"/>
      <c r="D68" s="176"/>
      <c r="E68" s="176"/>
      <c r="F68" s="176"/>
      <c r="G68" s="176"/>
      <c r="H68" s="191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4">
        <f t="shared" si="3"/>
        <v>0</v>
      </c>
      <c r="AH68" s="176"/>
    </row>
    <row r="69" spans="1:34" ht="25.5" x14ac:dyDescent="0.25">
      <c r="A69" s="190">
        <v>19</v>
      </c>
      <c r="B69" s="195" t="s">
        <v>152</v>
      </c>
      <c r="C69" s="176"/>
      <c r="D69" s="176"/>
      <c r="E69" s="176"/>
      <c r="F69" s="176"/>
      <c r="G69" s="176"/>
      <c r="H69" s="191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4">
        <f t="shared" si="3"/>
        <v>0</v>
      </c>
      <c r="AH69" s="176"/>
    </row>
    <row r="70" spans="1:34" ht="25.5" x14ac:dyDescent="0.25">
      <c r="A70" s="190">
        <v>20</v>
      </c>
      <c r="B70" s="195" t="s">
        <v>153</v>
      </c>
      <c r="C70" s="176"/>
      <c r="D70" s="176"/>
      <c r="E70" s="176" t="s">
        <v>154</v>
      </c>
      <c r="F70" s="176"/>
      <c r="G70" s="176"/>
      <c r="H70" s="191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4">
        <f t="shared" si="3"/>
        <v>0</v>
      </c>
      <c r="AH70" s="176"/>
    </row>
    <row r="71" spans="1:34" ht="25.5" x14ac:dyDescent="0.25">
      <c r="A71" s="190">
        <v>21</v>
      </c>
      <c r="B71" s="195" t="s">
        <v>155</v>
      </c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4">
        <f t="shared" si="3"/>
        <v>0</v>
      </c>
      <c r="AH71" s="176"/>
    </row>
    <row r="72" spans="1:34" ht="51" x14ac:dyDescent="0.25">
      <c r="A72" s="190">
        <v>22</v>
      </c>
      <c r="B72" s="195" t="s">
        <v>156</v>
      </c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4">
        <f t="shared" si="3"/>
        <v>0</v>
      </c>
      <c r="AH72" s="176"/>
    </row>
    <row r="73" spans="1:34" ht="38.25" x14ac:dyDescent="0.25">
      <c r="A73" s="190">
        <v>23</v>
      </c>
      <c r="B73" s="195" t="s">
        <v>157</v>
      </c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4">
        <f t="shared" si="3"/>
        <v>0</v>
      </c>
      <c r="AH73" s="176"/>
    </row>
    <row r="74" spans="1:34" ht="25.5" x14ac:dyDescent="0.25">
      <c r="A74" s="190">
        <v>24</v>
      </c>
      <c r="B74" s="195" t="s">
        <v>158</v>
      </c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4">
        <f t="shared" si="3"/>
        <v>0</v>
      </c>
      <c r="AH74" s="176"/>
    </row>
    <row r="75" spans="1:34" ht="25.5" x14ac:dyDescent="0.25">
      <c r="A75" s="190">
        <v>25</v>
      </c>
      <c r="B75" s="196" t="s">
        <v>159</v>
      </c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4">
        <f t="shared" si="3"/>
        <v>0</v>
      </c>
      <c r="AH75" s="176"/>
    </row>
    <row r="76" spans="1:34" ht="47.25" customHeight="1" x14ac:dyDescent="0.25">
      <c r="A76" s="190">
        <v>26</v>
      </c>
      <c r="B76" s="142" t="s">
        <v>160</v>
      </c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4">
        <f t="shared" si="3"/>
        <v>0</v>
      </c>
      <c r="AH76" s="176"/>
    </row>
    <row r="77" spans="1:34" ht="13.5" thickBot="1" x14ac:dyDescent="0.3">
      <c r="A77" s="197">
        <v>27</v>
      </c>
      <c r="B77" s="198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4">
        <f t="shared" si="3"/>
        <v>0</v>
      </c>
      <c r="AH77" s="176"/>
    </row>
    <row r="78" spans="1:34" s="199" customFormat="1" ht="13.5" thickBot="1" x14ac:dyDescent="0.3">
      <c r="A78" s="321">
        <v>25</v>
      </c>
      <c r="B78" s="322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>
        <f>SUM(P4:P77)</f>
        <v>39000</v>
      </c>
      <c r="Q78" s="97">
        <f t="shared" ref="Q78:AF78" si="4">SUM(Q4:Q77)</f>
        <v>48000</v>
      </c>
      <c r="R78" s="97">
        <f t="shared" si="4"/>
        <v>17700</v>
      </c>
      <c r="S78" s="97">
        <f t="shared" si="4"/>
        <v>0</v>
      </c>
      <c r="T78" s="97">
        <f t="shared" si="4"/>
        <v>107800</v>
      </c>
      <c r="U78" s="97">
        <f t="shared" si="4"/>
        <v>120000</v>
      </c>
      <c r="V78" s="97">
        <f t="shared" si="4"/>
        <v>0</v>
      </c>
      <c r="W78" s="97">
        <f t="shared" si="4"/>
        <v>108000</v>
      </c>
      <c r="X78" s="97">
        <f t="shared" si="4"/>
        <v>0</v>
      </c>
      <c r="Y78" s="97">
        <f t="shared" si="4"/>
        <v>0</v>
      </c>
      <c r="Z78" s="97">
        <f t="shared" si="4"/>
        <v>0</v>
      </c>
      <c r="AA78" s="97">
        <f t="shared" si="4"/>
        <v>183600</v>
      </c>
      <c r="AB78" s="97">
        <f t="shared" si="4"/>
        <v>218000</v>
      </c>
      <c r="AC78" s="97">
        <f t="shared" si="4"/>
        <v>46000</v>
      </c>
      <c r="AD78" s="97">
        <f t="shared" si="4"/>
        <v>20000</v>
      </c>
      <c r="AE78" s="97">
        <f t="shared" si="4"/>
        <v>0</v>
      </c>
      <c r="AF78" s="97">
        <f t="shared" si="4"/>
        <v>11280</v>
      </c>
      <c r="AG78" s="97">
        <f>SUM(AG4:AG77)</f>
        <v>1121880</v>
      </c>
      <c r="AH78" s="99"/>
    </row>
    <row r="79" spans="1:34" x14ac:dyDescent="0.25">
      <c r="B79" s="200"/>
    </row>
    <row r="80" spans="1:34" x14ac:dyDescent="0.25">
      <c r="B80" s="200"/>
    </row>
    <row r="81" spans="2:2" x14ac:dyDescent="0.25">
      <c r="B81" s="200"/>
    </row>
    <row r="82" spans="2:2" x14ac:dyDescent="0.25">
      <c r="B82" s="200"/>
    </row>
    <row r="83" spans="2:2" x14ac:dyDescent="0.25">
      <c r="B83" s="200"/>
    </row>
    <row r="84" spans="2:2" x14ac:dyDescent="0.25">
      <c r="B84" s="200"/>
    </row>
    <row r="85" spans="2:2" x14ac:dyDescent="0.25">
      <c r="B85" s="200"/>
    </row>
    <row r="86" spans="2:2" x14ac:dyDescent="0.25">
      <c r="B86" s="200"/>
    </row>
    <row r="87" spans="2:2" x14ac:dyDescent="0.25">
      <c r="B87" s="200"/>
    </row>
    <row r="88" spans="2:2" x14ac:dyDescent="0.25">
      <c r="B88" s="200"/>
    </row>
    <row r="89" spans="2:2" x14ac:dyDescent="0.25">
      <c r="B89" s="200"/>
    </row>
    <row r="90" spans="2:2" x14ac:dyDescent="0.25">
      <c r="B90" s="200"/>
    </row>
    <row r="91" spans="2:2" x14ac:dyDescent="0.25">
      <c r="B91" s="200"/>
    </row>
    <row r="92" spans="2:2" x14ac:dyDescent="0.25">
      <c r="B92" s="200"/>
    </row>
    <row r="93" spans="2:2" x14ac:dyDescent="0.25">
      <c r="B93" s="200"/>
    </row>
  </sheetData>
  <mergeCells count="83">
    <mergeCell ref="AD40:AD51"/>
    <mergeCell ref="AE40:AE51"/>
    <mergeCell ref="AF40:AF51"/>
    <mergeCell ref="AG40:AG51"/>
    <mergeCell ref="A78:B78"/>
    <mergeCell ref="X40:X51"/>
    <mergeCell ref="Y40:Y51"/>
    <mergeCell ref="Z40:Z51"/>
    <mergeCell ref="AA40:AA51"/>
    <mergeCell ref="AB40:AB51"/>
    <mergeCell ref="AC40:AC51"/>
    <mergeCell ref="AG28:AG39"/>
    <mergeCell ref="A40:A51"/>
    <mergeCell ref="B40:B51"/>
    <mergeCell ref="O40:O51"/>
    <mergeCell ref="P40:P51"/>
    <mergeCell ref="R40:R51"/>
    <mergeCell ref="S40:S51"/>
    <mergeCell ref="T40:T51"/>
    <mergeCell ref="V40:V51"/>
    <mergeCell ref="W40:W51"/>
    <mergeCell ref="AA28:AA39"/>
    <mergeCell ref="AB28:AB39"/>
    <mergeCell ref="AC28:AC39"/>
    <mergeCell ref="AD28:AD39"/>
    <mergeCell ref="AE28:AE39"/>
    <mergeCell ref="AF28:AF39"/>
    <mergeCell ref="AD16:AD27"/>
    <mergeCell ref="AE16:AE27"/>
    <mergeCell ref="AF16:AF27"/>
    <mergeCell ref="AG16:AG27"/>
    <mergeCell ref="AB16:AB27"/>
    <mergeCell ref="AC16:AC27"/>
    <mergeCell ref="A28:A39"/>
    <mergeCell ref="B28:B39"/>
    <mergeCell ref="O28:O39"/>
    <mergeCell ref="P28:P39"/>
    <mergeCell ref="R28:R39"/>
    <mergeCell ref="S28:S39"/>
    <mergeCell ref="X16:X27"/>
    <mergeCell ref="Y16:Y27"/>
    <mergeCell ref="Z16:Z27"/>
    <mergeCell ref="AA16:AA27"/>
    <mergeCell ref="Z28:Z39"/>
    <mergeCell ref="T28:T39"/>
    <mergeCell ref="V28:V39"/>
    <mergeCell ref="W28:W39"/>
    <mergeCell ref="X28:X39"/>
    <mergeCell ref="Y28:Y39"/>
    <mergeCell ref="AG4:AG15"/>
    <mergeCell ref="A16:A27"/>
    <mergeCell ref="B16:B27"/>
    <mergeCell ref="O16:O27"/>
    <mergeCell ref="P16:P27"/>
    <mergeCell ref="R16:R27"/>
    <mergeCell ref="S16:S27"/>
    <mergeCell ref="T16:T27"/>
    <mergeCell ref="V16:V27"/>
    <mergeCell ref="W16:W27"/>
    <mergeCell ref="AA4:AA15"/>
    <mergeCell ref="AB4:AB15"/>
    <mergeCell ref="AC4:AC15"/>
    <mergeCell ref="AD4:AD15"/>
    <mergeCell ref="AE4:AE15"/>
    <mergeCell ref="AF4:AF15"/>
    <mergeCell ref="Z4:Z15"/>
    <mergeCell ref="A4:A15"/>
    <mergeCell ref="B4:B15"/>
    <mergeCell ref="O4:O15"/>
    <mergeCell ref="P4:P15"/>
    <mergeCell ref="R4:R15"/>
    <mergeCell ref="S4:S15"/>
    <mergeCell ref="T4:T15"/>
    <mergeCell ref="V4:V15"/>
    <mergeCell ref="W4:W15"/>
    <mergeCell ref="X4:X15"/>
    <mergeCell ref="Y4:Y15"/>
    <mergeCell ref="AH2:AH3"/>
    <mergeCell ref="A2:A3"/>
    <mergeCell ref="B2:B3"/>
    <mergeCell ref="C2:N2"/>
    <mergeCell ref="O2:O3"/>
    <mergeCell ref="P2:A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Plani i punes</vt:lpstr>
      <vt:lpstr>Buxheti i konsultimeve </vt:lpstr>
      <vt:lpstr>Buxheti vjetor</vt:lpstr>
      <vt:lpstr>Plani punes i detaj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Albert Kasi</cp:lastModifiedBy>
  <dcterms:created xsi:type="dcterms:W3CDTF">2020-04-26T12:56:17Z</dcterms:created>
  <dcterms:modified xsi:type="dcterms:W3CDTF">2024-12-09T18:04:58Z</dcterms:modified>
</cp:coreProperties>
</file>